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<sst xmlns="http://schemas.openxmlformats.org/spreadsheetml/2006/main" uniqueCount="347">
  <si>
    <t>Generated by SolarQuotes.com.au:</t>
  </si>
  <si>
    <t>Product Name</t>
  </si>
  <si>
    <t>Delta Home Series (5kW)</t>
  </si>
  <si>
    <t>Delta RPI (5kW)</t>
  </si>
  <si>
    <t>Delta RPI (10kW)</t>
  </si>
  <si>
    <t>Enphase IQ8AC</t>
  </si>
  <si>
    <t>Enphase IQ8HC</t>
  </si>
  <si>
    <t>Enphase IQ7A</t>
  </si>
  <si>
    <t>Enphase IQ7X</t>
  </si>
  <si>
    <t>FIMER Uno-DM (3.3-5 kW)</t>
  </si>
  <si>
    <t>FIMER Uno-DM (6 kW)</t>
  </si>
  <si>
    <t>Fronius GEN24 Primo</t>
  </si>
  <si>
    <t>Fronius Primo</t>
  </si>
  <si>
    <t>Fronius Symo</t>
  </si>
  <si>
    <t>GEP 5-10kW (Single phase)</t>
  </si>
  <si>
    <t>GEP 5-15kW (Three phase)</t>
  </si>
  <si>
    <t>Goodwe DNS G3 Series</t>
  </si>
  <si>
    <t>Goodwe DNS Series</t>
  </si>
  <si>
    <t>Goodwe SDT-G2 Series</t>
  </si>
  <si>
    <t>Goodwe MS Series</t>
  </si>
  <si>
    <t>Goodwe NS Series</t>
  </si>
  <si>
    <t>MIL-Solar</t>
  </si>
  <si>
    <t>SMA Sunny Boy (3.0-6.0kW)</t>
  </si>
  <si>
    <t>SMA Tripower (3.0-6.0kW)</t>
  </si>
  <si>
    <t>SMA Tripower (8.0-10.0kW)</t>
  </si>
  <si>
    <t>SMA Sunny Boy (1.5  2.5kW)</t>
  </si>
  <si>
    <t>SMA Tripower (15kW)</t>
  </si>
  <si>
    <t>SolarEdge HD Wave Genesis (5-6kW)</t>
  </si>
  <si>
    <t>SolarEdge HD Wave Genesis (8.25-10kW)</t>
  </si>
  <si>
    <t>SolarEdge Three Phase</t>
  </si>
  <si>
    <t>Solis S5 Series (Single phase) 3-6kW</t>
  </si>
  <si>
    <t>Solis S5 Series (Single phase) 7-10kW</t>
  </si>
  <si>
    <t>Solis S6 Series</t>
  </si>
  <si>
    <t>Solis S5 Series (Three phase)</t>
  </si>
  <si>
    <t>Sungrow SGRS Series</t>
  </si>
  <si>
    <t>Sungrow SGRT Series</t>
  </si>
  <si>
    <t>Sunways STS Series (5-6 kW)</t>
  </si>
  <si>
    <t>Sunways STT Series</t>
  </si>
  <si>
    <t>Sunways STS Series (8-10 kW)</t>
  </si>
  <si>
    <t>Manufacturer Logo</t>
  </si>
  <si>
    <t>Product Image</t>
  </si>
  <si>
    <t>Choose model:</t>
  </si>
  <si>
    <t xml:space="preserve">H5A_222
</t>
  </si>
  <si>
    <t xml:space="preserve">M6A
</t>
  </si>
  <si>
    <t xml:space="preserve">M10A
</t>
  </si>
  <si>
    <t xml:space="preserve">IQ8AC-72-M-INT
</t>
  </si>
  <si>
    <t xml:space="preserve">IQ8HC-72-M-INT
</t>
  </si>
  <si>
    <t xml:space="preserve">IQ7A-72-2-INT
</t>
  </si>
  <si>
    <t xml:space="preserve">IQ7X-96-2-INT
</t>
  </si>
  <si>
    <t xml:space="preserve">UNO-DM-3.3-TL-PLUS-Q
UNO-DM-4.0-TL-PLUS-Q
UNO-DM-4.6-TL-PLUS-Q
UNO-DM-5.0-TL-PLUS-Q
</t>
  </si>
  <si>
    <t xml:space="preserve">UNO-DM-6.0-TL-PLUS-Q
</t>
  </si>
  <si>
    <t xml:space="preserve">Primo GEN24 5.0
Primo GEN24 6.0
Primo GEN24 8.0
Primo GEN24 10.0
</t>
  </si>
  <si>
    <t xml:space="preserve">Primo 4.6-1
Primo 5.0-1 AUS
Primo 5.0-1
Primo 6.0-1
Primo 8.2-1
</t>
  </si>
  <si>
    <t xml:space="preserve">SYMO 5.0-3-M
SYMO 6.0-3-M
SYMO 7.0-3-M
SYMO 8.2-3-M
SYMO 10.0-3-M
SYMO 12.5-3-M
SYMO 15.0-3-M
</t>
  </si>
  <si>
    <t xml:space="preserve">GEP5.0-1C-10
GEP8.5-1-10
GEP10-1-10
</t>
  </si>
  <si>
    <t xml:space="preserve">GEP5.0-3-10
GEP8-3-AU10
GEP10-3-AU10
GEP15-3-10
</t>
  </si>
  <si>
    <t xml:space="preserve">GW3000-DNS-30
GW5000-DNS-30
GW6000-DNS-30
</t>
  </si>
  <si>
    <t xml:space="preserve">GW3000D-NS
GW3600D-NS
GW4200D-NS
GW5000D-NS
</t>
  </si>
  <si>
    <t xml:space="preserve">GW5K-DT
GW6K-DT
GW8K-DT
GW10KT-DT
GW12KT-DT
GW15KT-DT
</t>
  </si>
  <si>
    <t xml:space="preserve">GW5000-MS
GW6000-MS
GW8500-MS
GW10K-MS
</t>
  </si>
  <si>
    <t xml:space="preserve">GW1500-NS
GW2000-NS
GW2500-NS
GW3000-NS
</t>
  </si>
  <si>
    <t xml:space="preserve">ECLIPSE 5000-II
</t>
  </si>
  <si>
    <t xml:space="preserve">SB3.0-1AV-41
SB3.6-1AV-41
SB4.0-1AV-41
SB5.0-1AV-41
SB6.0-1AV-41
</t>
  </si>
  <si>
    <t xml:space="preserve">STP3.0-3AV-40
STP4.0-3AV-40
STP5.0-3AV-40
STP6.0-3AV-40
</t>
  </si>
  <si>
    <t xml:space="preserve">STP8.0-3AV-40
STP10.0-3AV-40
</t>
  </si>
  <si>
    <t xml:space="preserve">SB1.5-1VL-40
SB2.0-1VL-40
SB2.5-1VL-40
</t>
  </si>
  <si>
    <t xml:space="preserve">STP1500TL-30
</t>
  </si>
  <si>
    <t xml:space="preserve">SE5000H
SE6000H
</t>
  </si>
  <si>
    <t xml:space="preserve">SE8250H
SE10000H
</t>
  </si>
  <si>
    <t xml:space="preserve">SE5K-AUB
SE7K-AUB
SE8.25K-AUB
SE10K-AUB
</t>
  </si>
  <si>
    <t xml:space="preserve">S5-GR1P3K
S5-GR1P3.6K
S5-GR1P4K
S5-GR1P4.6K
S5-GR1P5K
S5-GR1P6K
</t>
  </si>
  <si>
    <t xml:space="preserve">S5-GR1P7K
S5-GR1P8K
S5-GR1P9K
S5-GR1P10K
</t>
  </si>
  <si>
    <t xml:space="preserve">S6-GR1P7K2
S6-GR1P8K2
</t>
  </si>
  <si>
    <t xml:space="preserve">S5-GR3P5K-AU
S5-GR3P6K-AU
S5-GR3P8K-AU
S5-GR3P9K-AU
S5-GR3P10K-AU
S5-GR3P12K-AU
S5-GR3P13K-AU
S5-GR3P15K-AU
</t>
  </si>
  <si>
    <t xml:space="preserve">SG5.0RS-ADA
SG8.0RS-ADA
SG10.0RS-ADA
</t>
  </si>
  <si>
    <t xml:space="preserve">SG5.0RT
SG6.0RT
SG7.0RT
SG8.0RT
SG10RT
SG12RT
SG15RT
</t>
  </si>
  <si>
    <t xml:space="preserve">STS-5KTL-P
STS-6KTL-P
</t>
  </si>
  <si>
    <t xml:space="preserve">STT-5KTL-P
STT-8KTL-P
STT-10KTL-P
STT-12KTL-P
STT-15KTL-P
</t>
  </si>
  <si>
    <t xml:space="preserve">STS-8KTL
STS-10KTL
</t>
  </si>
  <si>
    <t>Price (Approx. AUD price RRP inc. GST)</t>
  </si>
  <si>
    <t>$650</t>
  </si>
  <si>
    <t>$2102</t>
  </si>
  <si>
    <t>$2647</t>
  </si>
  <si>
    <t>$210</t>
  </si>
  <si>
    <t>$230</t>
  </si>
  <si>
    <t>$195</t>
  </si>
  <si>
    <t>$205</t>
  </si>
  <si>
    <t>$1350
$1550
$1700
$1840</t>
  </si>
  <si>
    <t>$2,000</t>
  </si>
  <si>
    <t>$2300
$2700
$3,800
$4150</t>
  </si>
  <si>
    <t>$2200
$2356
$2356
$2967
$3034</t>
  </si>
  <si>
    <t>$2500
$2570
$3160
$3560
$3600
$4000
$4100</t>
  </si>
  <si>
    <t>$1,000
$1,500
$1,700</t>
  </si>
  <si>
    <t>$1,500
$1,800
$2,000
$2,200</t>
  </si>
  <si>
    <t>$880
$890
$990</t>
  </si>
  <si>
    <t>$764
$800
$810
$830</t>
  </si>
  <si>
    <t>$1300
$1400
$1500
$1800
$1900
$2100</t>
  </si>
  <si>
    <t>$1100
$1200
$1300
$1430</t>
  </si>
  <si>
    <t>$500
$600
$650
$700</t>
  </si>
  <si>
    <t>$2110</t>
  </si>
  <si>
    <t>$1700
$11750
$1800
$1900
$2321</t>
  </si>
  <si>
    <t>$1991
$2100
$2493
$2731</t>
  </si>
  <si>
    <t>$3391
$3681</t>
  </si>
  <si>
    <t>$1173
$1300
$1582</t>
  </si>
  <si>
    <t>$4829</t>
  </si>
  <si>
    <t>$1,300
$1,500</t>
  </si>
  <si>
    <t>$1,500
$1,600</t>
  </si>
  <si>
    <t>TBD
TBD
TBD
TBD</t>
  </si>
  <si>
    <t>$650
$700
$750
$800
$900
$1000</t>
  </si>
  <si>
    <t>$1550
$1650
$1750
$1850</t>
  </si>
  <si>
    <t>$1650
$1850</t>
  </si>
  <si>
    <t>$1000
$1100
$1250
$1300
$1400
$1600
$1700
$1800</t>
  </si>
  <si>
    <t>$1700
$2200
$2300</t>
  </si>
  <si>
    <t>$1780
$1850
$1950
$2100
$2250
$2500
$2600</t>
  </si>
  <si>
    <t>$850
$1070</t>
  </si>
  <si>
    <t>$1500
$1600
$1700
$1800
$1850</t>
  </si>
  <si>
    <t>$1300
$1500</t>
  </si>
  <si>
    <t>Nominal AC Power (Inverter size)</t>
  </si>
  <si>
    <t>5000 W</t>
  </si>
  <si>
    <t>4990 W</t>
  </si>
  <si>
    <t>10500 W</t>
  </si>
  <si>
    <t>360W</t>
  </si>
  <si>
    <t>380W</t>
  </si>
  <si>
    <t>349W</t>
  </si>
  <si>
    <t>315W</t>
  </si>
  <si>
    <t>3300 W
4000 W
4600 W
5000 W</t>
  </si>
  <si>
    <t>6000 W</t>
  </si>
  <si>
    <t>5000W
6000W
8000 W
10000 W</t>
  </si>
  <si>
    <t>4600W
4600W
5000W
6000W
8200W</t>
  </si>
  <si>
    <t>5000W
6000W
7000W
8200W
10000W
12500W
15000W</t>
  </si>
  <si>
    <t>5000 W
8500 W
10000 W</t>
  </si>
  <si>
    <t>5000 W
8000 W
10000 W
15000W</t>
  </si>
  <si>
    <t>3000 W
5000 W
6000 W</t>
  </si>
  <si>
    <t>3000 W
3680 W
4200 W
5000 W</t>
  </si>
  <si>
    <t>5000 W
6000 W
8000 W
10000 W
12000 W
15000 W</t>
  </si>
  <si>
    <t>5000 W
6000 W
8500 W
10000 W</t>
  </si>
  <si>
    <t>1500 W
2000 W
2500 W
3000 W</t>
  </si>
  <si>
    <t>3000 W
$1850
4000 W
5000 W
6000W</t>
  </si>
  <si>
    <t>3000 W
4000 W
5000 W
6000 W</t>
  </si>
  <si>
    <t>8000 W
10000 W</t>
  </si>
  <si>
    <t>1500 W
2000 W
2500 W</t>
  </si>
  <si>
    <t>15000W</t>
  </si>
  <si>
    <t>5000 W
6000 W</t>
  </si>
  <si>
    <t>8250 W
10000 W</t>
  </si>
  <si>
    <t>5000 W
7000 W
8250 W
10000 W</t>
  </si>
  <si>
    <t>3000 W
3600 W
4000 W
4600 W
5000 W
6000 W</t>
  </si>
  <si>
    <t>7000 W
8000 W
9000 W
10000 W</t>
  </si>
  <si>
    <t>7000 W
8000 W</t>
  </si>
  <si>
    <t>5000 W
6000 W
8000 W
9000 W
10000 W
12000 W
13000 W
15000 W</t>
  </si>
  <si>
    <t>4999 W
8000 W
10000 W</t>
  </si>
  <si>
    <t>5000 W
6000 W
7000 W
8000 W
10000 W
12000 W
15000 W</t>
  </si>
  <si>
    <t>5000W
6000W</t>
  </si>
  <si>
    <t>5000W
8000W
10000W
12000W
15000W</t>
  </si>
  <si>
    <t>8000W
10000W</t>
  </si>
  <si>
    <t>Max efficiency (PV to grid)</t>
  </si>
  <si>
    <t>97.5%</t>
  </si>
  <si>
    <t>98.30%</t>
  </si>
  <si>
    <t>97.3 %</t>
  </si>
  <si>
    <t>97.4 %</t>
  </si>
  <si>
    <t>96.5 %</t>
  </si>
  <si>
    <t>97%
97%
97%
97.4%</t>
  </si>
  <si>
    <t>97.40%</t>
  </si>
  <si>
    <t>97.2%
97.2%
97.3%
97.3%</t>
  </si>
  <si>
    <t>98.1%
98.1%
98.1%
98.1%
98.1%</t>
  </si>
  <si>
    <t>98%
98%
98%
98%
98%
98%
98%</t>
  </si>
  <si>
    <t>97.3%
97.5%
97.5%</t>
  </si>
  <si>
    <t>97.6%
97.6%
97.6%
97.6%</t>
  </si>
  <si>
    <t>97.9%
97.8%
97.8%</t>
  </si>
  <si>
    <t>97.8%
97.8%
97.8%
97.8%</t>
  </si>
  <si>
    <t>98.2%
98.2%
98.2%
98.3%
98.3%
98.3%</t>
  </si>
  <si>
    <t>97.7%
97.7%
97.7%
97.7%</t>
  </si>
  <si>
    <t>97.0%
97.0%
97.5%
97.5%</t>
  </si>
  <si>
    <t>97.0%</t>
  </si>
  <si>
    <t>97.00%
97.00%
97.00%
97.00%
97.00%</t>
  </si>
  <si>
    <t>98.20%
98.20%
98.20%
98.20%</t>
  </si>
  <si>
    <t>98.30%
98.30%</t>
  </si>
  <si>
    <t>97.20%
97.20%
97.20%</t>
  </si>
  <si>
    <t>98.40%</t>
  </si>
  <si>
    <t>99.2%
99.2%</t>
  </si>
  <si>
    <t>97.3%
97.3%
97.6%
97.6%
97.6%
97.6%</t>
  </si>
  <si>
    <t>98.0%
98.0%
98.0%
98.0%</t>
  </si>
  <si>
    <t>97.7%
97.7%</t>
  </si>
  <si>
    <t>98.3%
98.3%
98.5%
98.5%
98.5%
98.6%
98.6%
98.6%</t>
  </si>
  <si>
    <t>97.8%
97.8%
97.8%</t>
  </si>
  <si>
    <t>98.40%
98.40%
98.40%
98.50%
98.50%
98.50%
98.50%</t>
  </si>
  <si>
    <t>98.1%
98.1%</t>
  </si>
  <si>
    <t>98.1%
98.3%
98.6%
98.6%
98.6%</t>
  </si>
  <si>
    <t># of MPPT’s</t>
  </si>
  <si>
    <t>N/A</t>
  </si>
  <si>
    <t>2
2
2
2</t>
  </si>
  <si>
    <t>3
3
3</t>
  </si>
  <si>
    <t>2
2
3
2</t>
  </si>
  <si>
    <t>2
2
2</t>
  </si>
  <si>
    <t>2
2
2
2
2
2</t>
  </si>
  <si>
    <t>3
3
3
3</t>
  </si>
  <si>
    <t>1
1
1
1</t>
  </si>
  <si>
    <t>2
2
2
2
2</t>
  </si>
  <si>
    <t>2
2</t>
  </si>
  <si>
    <t>1
1
1</t>
  </si>
  <si>
    <t>2
2
2
2
2
2
2
2</t>
  </si>
  <si>
    <t>2
2
2
2
2
2
2</t>
  </si>
  <si>
    <t>Dimensions</t>
  </si>
  <si>
    <t>380 x 318 x 130 mm</t>
  </si>
  <si>
    <t>510 x 445 x 177 mm</t>
  </si>
  <si>
    <t xml:space="preserve">212 mm x 175 mm x 30.2 mm </t>
  </si>
  <si>
    <t>553 x 418 x 175 mm 
553 x 418 x 175 mm 
553 x 418 x 175 mm
553 x 418 x 175 mm</t>
  </si>
  <si>
    <t>418 x 553  x 180 mm</t>
  </si>
  <si>
    <t>645 x 431 x 204 mm</t>
  </si>
  <si>
    <t>511 × 415 × 175 mm
511 × 415 × 175 mm
511 × 415 × 175 mm</t>
  </si>
  <si>
    <t>415 × 511 × 175 mm
415 × 511 × 175 mm
511 × 415 × 175 mm
511 × 415 × 175 mm</t>
  </si>
  <si>
    <t>350 * 410 * 143 mm
354 * 433 * 147 mm
354 * 433 * 147 mm</t>
  </si>
  <si>
    <t>354 * 433 * 147 mm
354 * 433 * 147 mm
354 * 433 * 147 mm
354 * 433 * 147 mm</t>
  </si>
  <si>
    <t>354 * 433 * 147 mm
354 * 433 * 147 mm
354 * 433 * 155 mm
354 * 433 * 155 mm
354 * 433 * 155 mm
354 * 433 * 155 mm</t>
  </si>
  <si>
    <t>511 * 415 * 175 mm
511 * 415 * 175 mm
511 * 415 * 175 mm
511 * 415 * 175 mm</t>
  </si>
  <si>
    <t>344 * 274.5 * 128 mm
344 * 274.5 * 128 mm
344 * 274.5 * 128 mm
344 * 274.5 * 128 mm</t>
  </si>
  <si>
    <t>514 x 512 x 150 mm</t>
  </si>
  <si>
    <t>435 mm x 470 mm x 176 mm
435 mm x 470 mm x 176 mm
435 mm x 470 mm x 176 mm
435 mm x 470 mm x 176 mm
435 mm x 470 mm x 176 mm</t>
  </si>
  <si>
    <t>435 mm x 470 mm x 176 mm
435 mm x 470 mm x 176 mm
435 mm x 470 mm x 176 mm
435 mm x 470 mm x 176 mm</t>
  </si>
  <si>
    <t>460 mm x 497 mm x 176 mm
460 mm x 497 mm x 176 mm</t>
  </si>
  <si>
    <t>460 x 357 x 122 mm
460 x 357 x 122 mm
460 x 357 x 122 mm</t>
  </si>
  <si>
    <t>661 x 682 x 264 mm</t>
  </si>
  <si>
    <t>450 x 370 x 174 mm
450 x 370 x 174 mm</t>
  </si>
  <si>
    <t>540 x 370 x 185 mm
540 x 370 x 185 mm</t>
  </si>
  <si>
    <t>775 x 315 x 260 mm
775 x 315 x 260 mm
775 x 315 x 260 mm
775 x 315 x 260 mm</t>
  </si>
  <si>
    <t>310 * 543 * 160 mm
310 * 543 * 160 mm
310 * 543 * 160 mm
310 * 543 * 160 mm
310 * 543 * 160 mm
310 * 543 * 160 mm</t>
  </si>
  <si>
    <t>333 * 579 * 253 mm
333 * 579 * 253 mm
333 * 579 * 253 mm
333 * 579 * 253 mm</t>
  </si>
  <si>
    <t>310 * 543 * 180 mm
310 * 543 * 180 mm</t>
  </si>
  <si>
    <t>310 * 563 * 219 mm
310 * 563 * 219 mm
310 * 563 * 219 mm
310 * 563 * 219 mm
310 * 563 * 219 mm
310 * 563 * 219 mm
310 * 563 * 219 mm
310 * 563 * 219 mm</t>
  </si>
  <si>
    <t>490 * 340 * 170 mm
490 * 340 * 170 mm
490 * 340 * 170 mm</t>
  </si>
  <si>
    <t>370 * 480 * 195 mm
370 * 480 * 195 mm
370 * 480 * 195 mm
370 * 480 * 195 mm
370 * 480 * 195 mm
370 * 480 * 195 mm
370 * 480 * 195 mm</t>
  </si>
  <si>
    <t>410mm x 360mm x 120mm
410mm x 360mm x 120mm</t>
  </si>
  <si>
    <t>550mm x 410mm x 175mm
550mm x 410mm x 175mm
550mm x 410mm x 175mm
550mm x 410mm x 175mm
550mm x 410mm x 175mm</t>
  </si>
  <si>
    <t>550mm x 410mm x 175mm
550mm x 410mm x 175mm</t>
  </si>
  <si>
    <t>Weight</t>
  </si>
  <si>
    <t>12 kg</t>
  </si>
  <si>
    <t>25 kg</t>
  </si>
  <si>
    <t>26 kg</t>
  </si>
  <si>
    <t>1.1 kg</t>
  </si>
  <si>
    <t>1.08 kg</t>
  </si>
  <si>
    <t xml:space="preserve">15 kg 
15 kg 
15 kg 
15 kg </t>
  </si>
  <si>
    <t>20.5 kg</t>
  </si>
  <si>
    <t>21.5 kg</t>
  </si>
  <si>
    <t xml:space="preserve">21.9 kg </t>
  </si>
  <si>
    <t>22.5 kg
22.5 kg
22.5 kg</t>
  </si>
  <si>
    <t>20.5 kg
24 kg
24 kg
26 kg</t>
  </si>
  <si>
    <t>12.8 kg
13 kg
13.4 kg</t>
  </si>
  <si>
    <t>13 kg
13 kg
13 kg
13 kg</t>
  </si>
  <si>
    <t>15 kg
15 kg
16 kg
16 kg
18 kg
18 kg</t>
  </si>
  <si>
    <t>22.5 kg
22.5 kg
22.5 kg
22.5 kg</t>
  </si>
  <si>
    <t>7.5 kg
7.5 kg
8.5 kg
8.5 kg</t>
  </si>
  <si>
    <t>24 kg</t>
  </si>
  <si>
    <t>16 kg
16 kg
16 kg
16 kg
16 kg</t>
  </si>
  <si>
    <t>17 kg
17 kg
17 kg
17 kg</t>
  </si>
  <si>
    <t>20.5 kg
20.5 kg</t>
  </si>
  <si>
    <t>9.2 kg
9.2 kg
9.2 kg</t>
  </si>
  <si>
    <t>61 kg</t>
  </si>
  <si>
    <t>11.4 kg
11.9 kg</t>
  </si>
  <si>
    <t>17.6 kg
17.6 kg</t>
  </si>
  <si>
    <t>30 kg
30 kg
30 kg
30 kg</t>
  </si>
  <si>
    <t>11.2 kg
11.2 kg
12 kg
12 kg
12 kg
12 kg</t>
  </si>
  <si>
    <t>18.5 kg
18.5 kg
18.5 kg
18.5 kg</t>
  </si>
  <si>
    <t>13 kg
13 kg</t>
  </si>
  <si>
    <t>17.8 kg
17.8 kg
17.8 kg
17.8 kg
17.8 kg
17.8 kg
18.8 kg
18.8 kg</t>
  </si>
  <si>
    <t>19 kg
19 kg
19 kg</t>
  </si>
  <si>
    <t>18 kg
18 kg
18 kg
18 kg
18 kg
18 kg
21 kg</t>
  </si>
  <si>
    <t>23 kg
23 kg
23 kg
23 kg
26 kg</t>
  </si>
  <si>
    <t>24 kg
26 kg</t>
  </si>
  <si>
    <t>Single phase or three phase?</t>
  </si>
  <si>
    <t>Single phase</t>
  </si>
  <si>
    <t>Three phase</t>
  </si>
  <si>
    <t>IP Rating</t>
  </si>
  <si>
    <t>IP 65</t>
  </si>
  <si>
    <t>IP 67</t>
  </si>
  <si>
    <t>IP65</t>
  </si>
  <si>
    <t>IP 44</t>
  </si>
  <si>
    <t>IP 66</t>
  </si>
  <si>
    <t>Ambient temperature range</t>
  </si>
  <si>
    <t>-25°C ~ 60°C</t>
  </si>
  <si>
    <t>-40ºC to +65ºC</t>
  </si>
  <si>
    <t xml:space="preserve">-25 - +60°C </t>
  </si>
  <si>
    <t>'-40°C - +55°C</t>
  </si>
  <si>
    <t xml:space="preserve">-25 - +60 °C </t>
  </si>
  <si>
    <t>-25 ~ +60°C</t>
  </si>
  <si>
    <t>-25 ~ +60 deg C</t>
  </si>
  <si>
    <t>-30 ~ +60 deg C</t>
  </si>
  <si>
    <t>-25°C to +50°C</t>
  </si>
  <si>
    <t>−40 °C to +60 °C</t>
  </si>
  <si>
    <t xml:space="preserve">-25 °C to +60 °C </t>
  </si>
  <si>
    <t>-40 °C to +60 °C</t>
  </si>
  <si>
    <t xml:space="preserve">-25 ℃ to 60 ℃ </t>
  </si>
  <si>
    <t>-30ºC to +60ºC</t>
  </si>
  <si>
    <t>Standby consumption</t>
  </si>
  <si>
    <t>&lt; 10 W</t>
  </si>
  <si>
    <t>&lt; 1 W</t>
  </si>
  <si>
    <t>&lt; 5 W</t>
  </si>
  <si>
    <t>&lt; 3 W</t>
  </si>
  <si>
    <t>Network connection</t>
  </si>
  <si>
    <t>Wi-Fi</t>
  </si>
  <si>
    <t>RS485 / Dry contact</t>
  </si>
  <si>
    <t>Power Line Communication (PLC)</t>
  </si>
  <si>
    <t>Wireless/RS485</t>
  </si>
  <si>
    <t>Fronius Solar.web, Modbus TCP SunSpec, Fronius Solar API (JSON)</t>
  </si>
  <si>
    <t>Wi-Fi / RS485 / LAN</t>
  </si>
  <si>
    <t>RS485, WiFi, LAN</t>
  </si>
  <si>
    <t>RS485 or WiFi</t>
  </si>
  <si>
    <t>Wireless</t>
  </si>
  <si>
    <t>WLAN, Speedwire / Webconnect</t>
  </si>
  <si>
    <t>WLAN / Ethernet / RS485</t>
  </si>
  <si>
    <t>Modbus (SMA, Sunspec), Webconnect, SMA Data, TS4-R</t>
  </si>
  <si>
    <t>Speedwire / Webconnect, WLAN</t>
  </si>
  <si>
    <t>Speedwire / webconnect</t>
  </si>
  <si>
    <t>RS485, Ethernet, Wi-Fi</t>
  </si>
  <si>
    <t>2 x RS485, Ethernet, Wi-Fi(2), ZigBee for Smart Energy (optional)</t>
  </si>
  <si>
    <t>RS485, Optional: Wi-Fi, GPRS</t>
  </si>
  <si>
    <t>WLAN, Ethernet, RS485, DI, DO</t>
  </si>
  <si>
    <t xml:space="preserve">Wireless/RS485
</t>
  </si>
  <si>
    <t>Warranty</t>
  </si>
  <si>
    <t>5 years</t>
  </si>
  <si>
    <t>15 years</t>
  </si>
  <si>
    <t>10 years</t>
  </si>
  <si>
    <t>5 + 5 years</t>
  </si>
  <si>
    <t>12 years</t>
  </si>
  <si>
    <t>Screen?</t>
  </si>
  <si>
    <t>No</t>
  </si>
  <si>
    <t>Yes</t>
  </si>
  <si>
    <t>Built in DC isolator?</t>
  </si>
  <si>
    <t>TBD</t>
  </si>
  <si>
    <t>Optional</t>
  </si>
  <si>
    <t>Cooling (passive/fan)</t>
  </si>
  <si>
    <t>Passive</t>
  </si>
  <si>
    <t>Fan</t>
  </si>
  <si>
    <t>Passive up to 6kW, fan from 6-15kW</t>
  </si>
  <si>
    <t>Passive (Fan on 15kW model)</t>
  </si>
  <si>
    <t>Passive (8kW) / Fan (10kW)</t>
  </si>
  <si>
    <t>Noise (db)</t>
  </si>
  <si>
    <t>20 db(a)</t>
  </si>
  <si>
    <t xml:space="preserve">50 dBA </t>
  </si>
  <si>
    <t>25 dB(A)</t>
  </si>
  <si>
    <t>25 dB</t>
  </si>
  <si>
    <t>30 dB(A)</t>
  </si>
  <si>
    <t>51 dB(A)</t>
  </si>
  <si>
    <t>35dB(A)</t>
  </si>
  <si>
    <t>25 (db)</t>
  </si>
  <si>
    <t>40 (db)</t>
  </si>
  <si>
    <t>Datasheet Supplied?</t>
  </si>
  <si>
    <t>Warranty Supplied?</t>
  </si>
  <si>
    <t>More information on brand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</si>
</sst>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elta-logo1.png"/><Relationship Id="rId2" Type="http://schemas.openxmlformats.org/officeDocument/2006/relationships/image" Target="../media/delta-logo2.png"/><Relationship Id="rId3" Type="http://schemas.openxmlformats.org/officeDocument/2006/relationships/image" Target="../media/delta-logo3.png"/><Relationship Id="rId4" Type="http://schemas.openxmlformats.org/officeDocument/2006/relationships/image" Target="../media/enphase-logo4.png"/><Relationship Id="rId5" Type="http://schemas.openxmlformats.org/officeDocument/2006/relationships/image" Target="../media/enphase-logo5.png"/><Relationship Id="rId6" Type="http://schemas.openxmlformats.org/officeDocument/2006/relationships/image" Target="../media/enphase-logo6.png"/><Relationship Id="rId7" Type="http://schemas.openxmlformats.org/officeDocument/2006/relationships/image" Target="../media/enphase-logo7.png"/><Relationship Id="rId8" Type="http://schemas.openxmlformats.org/officeDocument/2006/relationships/image" Target="../media/fimer-logo8.png"/><Relationship Id="rId9" Type="http://schemas.openxmlformats.org/officeDocument/2006/relationships/image" Target="../media/fimer-logo9.png"/><Relationship Id="rId10" Type="http://schemas.openxmlformats.org/officeDocument/2006/relationships/image" Target="../media/fronius-logo10.png"/><Relationship Id="rId11" Type="http://schemas.openxmlformats.org/officeDocument/2006/relationships/image" Target="../media/fronius-logo11.png"/><Relationship Id="rId12" Type="http://schemas.openxmlformats.org/officeDocument/2006/relationships/image" Target="../media/fronius-logo12.png"/><Relationship Id="rId13" Type="http://schemas.openxmlformats.org/officeDocument/2006/relationships/image" Target="../media/ge-logo13.jpg"/><Relationship Id="rId14" Type="http://schemas.openxmlformats.org/officeDocument/2006/relationships/image" Target="../media/ge-logo14.jpg"/><Relationship Id="rId15" Type="http://schemas.openxmlformats.org/officeDocument/2006/relationships/image" Target="../media/goodwe-logo15.png"/><Relationship Id="rId16" Type="http://schemas.openxmlformats.org/officeDocument/2006/relationships/image" Target="../media/goodwe-logo16.png"/><Relationship Id="rId17" Type="http://schemas.openxmlformats.org/officeDocument/2006/relationships/image" Target="../media/goodwe-logo17.png"/><Relationship Id="rId18" Type="http://schemas.openxmlformats.org/officeDocument/2006/relationships/image" Target="../media/goodwe-logo18.png"/><Relationship Id="rId19" Type="http://schemas.openxmlformats.org/officeDocument/2006/relationships/image" Target="../media/goodwe-logo19.png"/><Relationship Id="rId20" Type="http://schemas.openxmlformats.org/officeDocument/2006/relationships/image" Target="../media/mil-solar-logo20.png"/><Relationship Id="rId21" Type="http://schemas.openxmlformats.org/officeDocument/2006/relationships/image" Target="../media/sma-logo21.png"/><Relationship Id="rId22" Type="http://schemas.openxmlformats.org/officeDocument/2006/relationships/image" Target="../media/sma-logo22.png"/><Relationship Id="rId23" Type="http://schemas.openxmlformats.org/officeDocument/2006/relationships/image" Target="../media/sma-logo23.png"/><Relationship Id="rId24" Type="http://schemas.openxmlformats.org/officeDocument/2006/relationships/image" Target="../media/sma-logo24.png"/><Relationship Id="rId25" Type="http://schemas.openxmlformats.org/officeDocument/2006/relationships/image" Target="../media/sma-logo25.png"/><Relationship Id="rId26" Type="http://schemas.openxmlformats.org/officeDocument/2006/relationships/image" Target="../media/solaredge-logo26.png"/><Relationship Id="rId27" Type="http://schemas.openxmlformats.org/officeDocument/2006/relationships/image" Target="../media/solaredge-logo27.png"/><Relationship Id="rId28" Type="http://schemas.openxmlformats.org/officeDocument/2006/relationships/image" Target="../media/solaredge-logo28.png"/><Relationship Id="rId29" Type="http://schemas.openxmlformats.org/officeDocument/2006/relationships/image" Target="../media/solis-logo29.png"/><Relationship Id="rId30" Type="http://schemas.openxmlformats.org/officeDocument/2006/relationships/image" Target="../media/solis-logo30.png"/><Relationship Id="rId31" Type="http://schemas.openxmlformats.org/officeDocument/2006/relationships/image" Target="../media/solis-logo31.png"/><Relationship Id="rId32" Type="http://schemas.openxmlformats.org/officeDocument/2006/relationships/image" Target="../media/solis-logo32.png"/><Relationship Id="rId33" Type="http://schemas.openxmlformats.org/officeDocument/2006/relationships/image" Target="../media/sungrow-logo-133.png"/><Relationship Id="rId34" Type="http://schemas.openxmlformats.org/officeDocument/2006/relationships/image" Target="../media/sungrow-logo-134.png"/><Relationship Id="rId35" Type="http://schemas.openxmlformats.org/officeDocument/2006/relationships/image" Target="../media/sunways-logo35.png"/><Relationship Id="rId36" Type="http://schemas.openxmlformats.org/officeDocument/2006/relationships/image" Target="../media/sunways-logo36.png"/><Relationship Id="rId37" Type="http://schemas.openxmlformats.org/officeDocument/2006/relationships/image" Target="../media/sunways-logo37.png"/><Relationship Id="rId38" Type="http://schemas.openxmlformats.org/officeDocument/2006/relationships/image" Target="../media/delta-home38.png"/><Relationship Id="rId39" Type="http://schemas.openxmlformats.org/officeDocument/2006/relationships/image" Target="../media/delta-rpi39.png"/><Relationship Id="rId40" Type="http://schemas.openxmlformats.org/officeDocument/2006/relationships/image" Target="../media/delta-rpi40.png"/><Relationship Id="rId41" Type="http://schemas.openxmlformats.org/officeDocument/2006/relationships/image" Target="../media/enphase-iq8ac41.png"/><Relationship Id="rId42" Type="http://schemas.openxmlformats.org/officeDocument/2006/relationships/image" Target="../media/enphase-iq8hc42.png"/><Relationship Id="rId43" Type="http://schemas.openxmlformats.org/officeDocument/2006/relationships/image" Target="../media/enphase-iq7a43.png"/><Relationship Id="rId44" Type="http://schemas.openxmlformats.org/officeDocument/2006/relationships/image" Target="../media/iq7x44.png"/><Relationship Id="rId45" Type="http://schemas.openxmlformats.org/officeDocument/2006/relationships/image" Target="../media/fimer-5kw45.png"/><Relationship Id="rId46" Type="http://schemas.openxmlformats.org/officeDocument/2006/relationships/image" Target="../media/fimer-6kw46.png"/><Relationship Id="rId47" Type="http://schemas.openxmlformats.org/officeDocument/2006/relationships/image" Target="../media/Fronius-gen24-primo47.png"/><Relationship Id="rId48" Type="http://schemas.openxmlformats.org/officeDocument/2006/relationships/image" Target="../media/fronius-primo48.jpg"/><Relationship Id="rId49" Type="http://schemas.openxmlformats.org/officeDocument/2006/relationships/image" Target="../media/Fronius-Symo49.png"/><Relationship Id="rId50" Type="http://schemas.openxmlformats.org/officeDocument/2006/relationships/image" Target="../media/gep-inverter50.png"/><Relationship Id="rId51" Type="http://schemas.openxmlformats.org/officeDocument/2006/relationships/image" Target="../media/gep-3p-inverter51.png"/><Relationship Id="rId52" Type="http://schemas.openxmlformats.org/officeDocument/2006/relationships/image" Target="../media/goodwe-dns-g352.png"/><Relationship Id="rId53" Type="http://schemas.openxmlformats.org/officeDocument/2006/relationships/image" Target="../media/goodwe-dns53.png"/><Relationship Id="rId54" Type="http://schemas.openxmlformats.org/officeDocument/2006/relationships/image" Target="../media/goodwe-sdt-g254.png"/><Relationship Id="rId55" Type="http://schemas.openxmlformats.org/officeDocument/2006/relationships/image" Target="../media/goodwe-ms55.png"/><Relationship Id="rId56" Type="http://schemas.openxmlformats.org/officeDocument/2006/relationships/image" Target="../media/goodwe-ns56.png"/><Relationship Id="rId57" Type="http://schemas.openxmlformats.org/officeDocument/2006/relationships/image" Target="../media/mil-solar57.png"/><Relationship Id="rId58" Type="http://schemas.openxmlformats.org/officeDocument/2006/relationships/image" Target="../media/SUNNY-BOY-3.0-5.058.jpg"/><Relationship Id="rId59" Type="http://schemas.openxmlformats.org/officeDocument/2006/relationships/image" Target="../media/SUNNY-TRIPOWER-3.0-6.059.jpg"/><Relationship Id="rId60" Type="http://schemas.openxmlformats.org/officeDocument/2006/relationships/image" Target="../media/SUNNY-TRIPOWER-3.0-6.060.jpg"/><Relationship Id="rId61" Type="http://schemas.openxmlformats.org/officeDocument/2006/relationships/image" Target="../media/SUNNY-BOY-1.5-2.561.jpg"/><Relationship Id="rId62" Type="http://schemas.openxmlformats.org/officeDocument/2006/relationships/image" Target="../media/sma-tripower-15kw62.png"/><Relationship Id="rId63" Type="http://schemas.openxmlformats.org/officeDocument/2006/relationships/image" Target="../media/solaredge-hd-wave63.png"/><Relationship Id="rId64" Type="http://schemas.openxmlformats.org/officeDocument/2006/relationships/image" Target="../media/solaredge-hd-wave64.png"/><Relationship Id="rId65" Type="http://schemas.openxmlformats.org/officeDocument/2006/relationships/image" Target="../media/SE3phase65.png"/><Relationship Id="rId66" Type="http://schemas.openxmlformats.org/officeDocument/2006/relationships/image" Target="../media/solis-s566.png"/><Relationship Id="rId67" Type="http://schemas.openxmlformats.org/officeDocument/2006/relationships/image" Target="../media/solis-s567.png"/><Relationship Id="rId68" Type="http://schemas.openxmlformats.org/officeDocument/2006/relationships/image" Target="../media/solis-s6-singlephase68.png"/><Relationship Id="rId69" Type="http://schemas.openxmlformats.org/officeDocument/2006/relationships/image" Target="../media/solis-s5-3p69.png"/><Relationship Id="rId70" Type="http://schemas.openxmlformats.org/officeDocument/2006/relationships/image" Target="../media/sungrow-SGRS70.png"/><Relationship Id="rId71" Type="http://schemas.openxmlformats.org/officeDocument/2006/relationships/image" Target="../media/sungrow-rt71.png"/><Relationship Id="rId72" Type="http://schemas.openxmlformats.org/officeDocument/2006/relationships/image" Target="../media/sunways-sts72.png"/><Relationship Id="rId73" Type="http://schemas.openxmlformats.org/officeDocument/2006/relationships/image" Target="../media/sunways-stt73.png"/><Relationship Id="rId74" Type="http://schemas.openxmlformats.org/officeDocument/2006/relationships/image" Target="../media/sunways-10kw7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704850</xdr:colOff>
      <xdr:row>2</xdr:row>
      <xdr:rowOff>1047750</xdr:rowOff>
    </xdr:from>
    <xdr:ext cx="1190625" cy="695325"/>
    <xdr:pic>
      <xdr:nvPicPr>
        <xdr:cNvPr id="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2</xdr:row>
      <xdr:rowOff>1047750</xdr:rowOff>
    </xdr:from>
    <xdr:ext cx="1190625" cy="695325"/>
    <xdr:pic>
      <xdr:nvPicPr>
        <xdr:cNvPr id="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2</xdr:row>
      <xdr:rowOff>1047750</xdr:rowOff>
    </xdr:from>
    <xdr:ext cx="1190625" cy="695325"/>
    <xdr:pic>
      <xdr:nvPicPr>
        <xdr:cNvPr id="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2</xdr:row>
      <xdr:rowOff>1047750</xdr:rowOff>
    </xdr:from>
    <xdr:ext cx="1190625" cy="695325"/>
    <xdr:pic>
      <xdr:nvPicPr>
        <xdr:cNvPr id="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2</xdr:row>
      <xdr:rowOff>1047750</xdr:rowOff>
    </xdr:from>
    <xdr:ext cx="1190625" cy="695325"/>
    <xdr:pic>
      <xdr:nvPicPr>
        <xdr:cNvPr id="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2</xdr:row>
      <xdr:rowOff>1047750</xdr:rowOff>
    </xdr:from>
    <xdr:ext cx="1190625" cy="695325"/>
    <xdr:pic>
      <xdr:nvPicPr>
        <xdr:cNvPr id="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7</xdr:col>
      <xdr:colOff>704850</xdr:colOff>
      <xdr:row>2</xdr:row>
      <xdr:rowOff>1047750</xdr:rowOff>
    </xdr:from>
    <xdr:ext cx="1190625" cy="695325"/>
    <xdr:pic>
      <xdr:nvPicPr>
        <xdr:cNvPr id="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8</xdr:col>
      <xdr:colOff>704850</xdr:colOff>
      <xdr:row>2</xdr:row>
      <xdr:rowOff>1047750</xdr:rowOff>
    </xdr:from>
    <xdr:ext cx="1190625" cy="695325"/>
    <xdr:pic>
      <xdr:nvPicPr>
        <xdr:cNvPr id="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9</xdr:col>
      <xdr:colOff>704850</xdr:colOff>
      <xdr:row>2</xdr:row>
      <xdr:rowOff>1047750</xdr:rowOff>
    </xdr:from>
    <xdr:ext cx="1190625" cy="695325"/>
    <xdr:pic>
      <xdr:nvPicPr>
        <xdr:cNvPr id="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10</xdr:col>
      <xdr:colOff>704850</xdr:colOff>
      <xdr:row>2</xdr:row>
      <xdr:rowOff>1047750</xdr:rowOff>
    </xdr:from>
    <xdr:ext cx="1190625" cy="695325"/>
    <xdr:pic>
      <xdr:nvPicPr>
        <xdr:cNvPr id="1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11</xdr:col>
      <xdr:colOff>704850</xdr:colOff>
      <xdr:row>2</xdr:row>
      <xdr:rowOff>1047750</xdr:rowOff>
    </xdr:from>
    <xdr:ext cx="1190625" cy="695325"/>
    <xdr:pic>
      <xdr:nvPicPr>
        <xdr:cNvPr id="1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12</xdr:col>
      <xdr:colOff>704850</xdr:colOff>
      <xdr:row>2</xdr:row>
      <xdr:rowOff>1047750</xdr:rowOff>
    </xdr:from>
    <xdr:ext cx="1190625" cy="695325"/>
    <xdr:pic>
      <xdr:nvPicPr>
        <xdr:cNvPr id="1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13</xdr:col>
      <xdr:colOff>704850</xdr:colOff>
      <xdr:row>2</xdr:row>
      <xdr:rowOff>1047750</xdr:rowOff>
    </xdr:from>
    <xdr:ext cx="1190625" cy="695325"/>
    <xdr:pic>
      <xdr:nvPicPr>
        <xdr:cNvPr id="1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704850</xdr:colOff>
      <xdr:row>2</xdr:row>
      <xdr:rowOff>1047750</xdr:rowOff>
    </xdr:from>
    <xdr:ext cx="1190625" cy="695325"/>
    <xdr:pic>
      <xdr:nvPicPr>
        <xdr:cNvPr id="1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704850</xdr:colOff>
      <xdr:row>2</xdr:row>
      <xdr:rowOff>1047750</xdr:rowOff>
    </xdr:from>
    <xdr:ext cx="1190625" cy="695325"/>
    <xdr:pic>
      <xdr:nvPicPr>
        <xdr:cNvPr id="1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704850</xdr:colOff>
      <xdr:row>2</xdr:row>
      <xdr:rowOff>1047750</xdr:rowOff>
    </xdr:from>
    <xdr:ext cx="1190625" cy="695325"/>
    <xdr:pic>
      <xdr:nvPicPr>
        <xdr:cNvPr id="1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17</xdr:col>
      <xdr:colOff>704850</xdr:colOff>
      <xdr:row>2</xdr:row>
      <xdr:rowOff>1047750</xdr:rowOff>
    </xdr:from>
    <xdr:ext cx="1190625" cy="695325"/>
    <xdr:pic>
      <xdr:nvPicPr>
        <xdr:cNvPr id="1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18</xdr:col>
      <xdr:colOff>704850</xdr:colOff>
      <xdr:row>2</xdr:row>
      <xdr:rowOff>1047750</xdr:rowOff>
    </xdr:from>
    <xdr:ext cx="1190625" cy="695325"/>
    <xdr:pic>
      <xdr:nvPicPr>
        <xdr:cNvPr id="1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19</xdr:col>
      <xdr:colOff>704850</xdr:colOff>
      <xdr:row>2</xdr:row>
      <xdr:rowOff>1047750</xdr:rowOff>
    </xdr:from>
    <xdr:ext cx="1190625" cy="695325"/>
    <xdr:pic>
      <xdr:nvPicPr>
        <xdr:cNvPr id="1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20</xdr:col>
      <xdr:colOff>704850</xdr:colOff>
      <xdr:row>2</xdr:row>
      <xdr:rowOff>1047750</xdr:rowOff>
    </xdr:from>
    <xdr:ext cx="1190625" cy="695325"/>
    <xdr:pic>
      <xdr:nvPicPr>
        <xdr:cNvPr id="2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21</xdr:col>
      <xdr:colOff>704850</xdr:colOff>
      <xdr:row>2</xdr:row>
      <xdr:rowOff>1047750</xdr:rowOff>
    </xdr:from>
    <xdr:ext cx="1190625" cy="695325"/>
    <xdr:pic>
      <xdr:nvPicPr>
        <xdr:cNvPr id="2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22</xdr:col>
      <xdr:colOff>704850</xdr:colOff>
      <xdr:row>2</xdr:row>
      <xdr:rowOff>1047750</xdr:rowOff>
    </xdr:from>
    <xdr:ext cx="1190625" cy="695325"/>
    <xdr:pic>
      <xdr:nvPicPr>
        <xdr:cNvPr id="2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23</xdr:col>
      <xdr:colOff>704850</xdr:colOff>
      <xdr:row>2</xdr:row>
      <xdr:rowOff>1047750</xdr:rowOff>
    </xdr:from>
    <xdr:ext cx="1190625" cy="695325"/>
    <xdr:pic>
      <xdr:nvPicPr>
        <xdr:cNvPr id="2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24</xdr:col>
      <xdr:colOff>704850</xdr:colOff>
      <xdr:row>2</xdr:row>
      <xdr:rowOff>1047750</xdr:rowOff>
    </xdr:from>
    <xdr:ext cx="1190625" cy="695325"/>
    <xdr:pic>
      <xdr:nvPicPr>
        <xdr:cNvPr id="2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25</xdr:col>
      <xdr:colOff>704850</xdr:colOff>
      <xdr:row>2</xdr:row>
      <xdr:rowOff>1047750</xdr:rowOff>
    </xdr:from>
    <xdr:ext cx="1190625" cy="695325"/>
    <xdr:pic>
      <xdr:nvPicPr>
        <xdr:cNvPr id="2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26</xdr:col>
      <xdr:colOff>704850</xdr:colOff>
      <xdr:row>2</xdr:row>
      <xdr:rowOff>1047750</xdr:rowOff>
    </xdr:from>
    <xdr:ext cx="1190625" cy="695325"/>
    <xdr:pic>
      <xdr:nvPicPr>
        <xdr:cNvPr id="2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27</xdr:col>
      <xdr:colOff>704850</xdr:colOff>
      <xdr:row>2</xdr:row>
      <xdr:rowOff>1047750</xdr:rowOff>
    </xdr:from>
    <xdr:ext cx="1190625" cy="695325"/>
    <xdr:pic>
      <xdr:nvPicPr>
        <xdr:cNvPr id="2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28</xdr:col>
      <xdr:colOff>704850</xdr:colOff>
      <xdr:row>2</xdr:row>
      <xdr:rowOff>1047750</xdr:rowOff>
    </xdr:from>
    <xdr:ext cx="1190625" cy="695325"/>
    <xdr:pic>
      <xdr:nvPicPr>
        <xdr:cNvPr id="28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29</xdr:col>
      <xdr:colOff>704850</xdr:colOff>
      <xdr:row>2</xdr:row>
      <xdr:rowOff>1047750</xdr:rowOff>
    </xdr:from>
    <xdr:ext cx="1190625" cy="695325"/>
    <xdr:pic>
      <xdr:nvPicPr>
        <xdr:cNvPr id="29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30</xdr:col>
      <xdr:colOff>704850</xdr:colOff>
      <xdr:row>2</xdr:row>
      <xdr:rowOff>1047750</xdr:rowOff>
    </xdr:from>
    <xdr:ext cx="1190625" cy="695325"/>
    <xdr:pic>
      <xdr:nvPicPr>
        <xdr:cNvPr id="30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31</xdr:col>
      <xdr:colOff>704850</xdr:colOff>
      <xdr:row>2</xdr:row>
      <xdr:rowOff>1047750</xdr:rowOff>
    </xdr:from>
    <xdr:ext cx="1190625" cy="695325"/>
    <xdr:pic>
      <xdr:nvPicPr>
        <xdr:cNvPr id="31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704850</xdr:colOff>
      <xdr:row>2</xdr:row>
      <xdr:rowOff>1047750</xdr:rowOff>
    </xdr:from>
    <xdr:ext cx="1190625" cy="695325"/>
    <xdr:pic>
      <xdr:nvPicPr>
        <xdr:cNvPr id="32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33</xdr:col>
      <xdr:colOff>704850</xdr:colOff>
      <xdr:row>2</xdr:row>
      <xdr:rowOff>1047750</xdr:rowOff>
    </xdr:from>
    <xdr:ext cx="1190625" cy="695325"/>
    <xdr:pic>
      <xdr:nvPicPr>
        <xdr:cNvPr id="33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34</xdr:col>
      <xdr:colOff>704850</xdr:colOff>
      <xdr:row>2</xdr:row>
      <xdr:rowOff>1047750</xdr:rowOff>
    </xdr:from>
    <xdr:ext cx="1190625" cy="695325"/>
    <xdr:pic>
      <xdr:nvPicPr>
        <xdr:cNvPr id="34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35</xdr:col>
      <xdr:colOff>704850</xdr:colOff>
      <xdr:row>2</xdr:row>
      <xdr:rowOff>1047750</xdr:rowOff>
    </xdr:from>
    <xdr:ext cx="1190625" cy="695325"/>
    <xdr:pic>
      <xdr:nvPicPr>
        <xdr:cNvPr id="35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36</xdr:col>
      <xdr:colOff>704850</xdr:colOff>
      <xdr:row>2</xdr:row>
      <xdr:rowOff>1047750</xdr:rowOff>
    </xdr:from>
    <xdr:ext cx="1190625" cy="695325"/>
    <xdr:pic>
      <xdr:nvPicPr>
        <xdr:cNvPr id="36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37</xdr:col>
      <xdr:colOff>704850</xdr:colOff>
      <xdr:row>2</xdr:row>
      <xdr:rowOff>1047750</xdr:rowOff>
    </xdr:from>
    <xdr:ext cx="1190625" cy="695325"/>
    <xdr:pic>
      <xdr:nvPicPr>
        <xdr:cNvPr id="37" name="Manufacturer Logo" descr="Manufacturer Logo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704850</xdr:colOff>
      <xdr:row>3</xdr:row>
      <xdr:rowOff>481013</xdr:rowOff>
    </xdr:from>
    <xdr:ext cx="1200150" cy="2047875"/>
    <xdr:pic>
      <xdr:nvPicPr>
        <xdr:cNvPr id="3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</xdr:col>
      <xdr:colOff>704850</xdr:colOff>
      <xdr:row>3</xdr:row>
      <xdr:rowOff>481013</xdr:rowOff>
    </xdr:from>
    <xdr:ext cx="1200150" cy="2047875"/>
    <xdr:pic>
      <xdr:nvPicPr>
        <xdr:cNvPr id="3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704850</xdr:colOff>
      <xdr:row>3</xdr:row>
      <xdr:rowOff>481013</xdr:rowOff>
    </xdr:from>
    <xdr:ext cx="1200150" cy="2047875"/>
    <xdr:pic>
      <xdr:nvPicPr>
        <xdr:cNvPr id="4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704850</xdr:colOff>
      <xdr:row>3</xdr:row>
      <xdr:rowOff>481013</xdr:rowOff>
    </xdr:from>
    <xdr:ext cx="1200150" cy="2047875"/>
    <xdr:pic>
      <xdr:nvPicPr>
        <xdr:cNvPr id="4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</xdr:col>
      <xdr:colOff>704850</xdr:colOff>
      <xdr:row>3</xdr:row>
      <xdr:rowOff>481013</xdr:rowOff>
    </xdr:from>
    <xdr:ext cx="1200150" cy="2047875"/>
    <xdr:pic>
      <xdr:nvPicPr>
        <xdr:cNvPr id="4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6</xdr:col>
      <xdr:colOff>704850</xdr:colOff>
      <xdr:row>3</xdr:row>
      <xdr:rowOff>481013</xdr:rowOff>
    </xdr:from>
    <xdr:ext cx="1200150" cy="2047875"/>
    <xdr:pic>
      <xdr:nvPicPr>
        <xdr:cNvPr id="4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7</xdr:col>
      <xdr:colOff>704850</xdr:colOff>
      <xdr:row>3</xdr:row>
      <xdr:rowOff>481013</xdr:rowOff>
    </xdr:from>
    <xdr:ext cx="1200150" cy="2047875"/>
    <xdr:pic>
      <xdr:nvPicPr>
        <xdr:cNvPr id="4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8</xdr:col>
      <xdr:colOff>704850</xdr:colOff>
      <xdr:row>3</xdr:row>
      <xdr:rowOff>481013</xdr:rowOff>
    </xdr:from>
    <xdr:ext cx="1200150" cy="2047875"/>
    <xdr:pic>
      <xdr:nvPicPr>
        <xdr:cNvPr id="4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9</xdr:col>
      <xdr:colOff>704850</xdr:colOff>
      <xdr:row>3</xdr:row>
      <xdr:rowOff>481013</xdr:rowOff>
    </xdr:from>
    <xdr:ext cx="1200150" cy="2047875"/>
    <xdr:pic>
      <xdr:nvPicPr>
        <xdr:cNvPr id="4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10</xdr:col>
      <xdr:colOff>704850</xdr:colOff>
      <xdr:row>3</xdr:row>
      <xdr:rowOff>481013</xdr:rowOff>
    </xdr:from>
    <xdr:ext cx="1200150" cy="2047875"/>
    <xdr:pic>
      <xdr:nvPicPr>
        <xdr:cNvPr id="4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11</xdr:col>
      <xdr:colOff>704850</xdr:colOff>
      <xdr:row>3</xdr:row>
      <xdr:rowOff>481013</xdr:rowOff>
    </xdr:from>
    <xdr:ext cx="1200150" cy="2047875"/>
    <xdr:pic>
      <xdr:nvPicPr>
        <xdr:cNvPr id="4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12</xdr:col>
      <xdr:colOff>704850</xdr:colOff>
      <xdr:row>3</xdr:row>
      <xdr:rowOff>481013</xdr:rowOff>
    </xdr:from>
    <xdr:ext cx="1200150" cy="2047875"/>
    <xdr:pic>
      <xdr:nvPicPr>
        <xdr:cNvPr id="4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13</xdr:col>
      <xdr:colOff>704850</xdr:colOff>
      <xdr:row>3</xdr:row>
      <xdr:rowOff>481013</xdr:rowOff>
    </xdr:from>
    <xdr:ext cx="1200150" cy="2047875"/>
    <xdr:pic>
      <xdr:nvPicPr>
        <xdr:cNvPr id="5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704850</xdr:colOff>
      <xdr:row>3</xdr:row>
      <xdr:rowOff>481013</xdr:rowOff>
    </xdr:from>
    <xdr:ext cx="1200150" cy="2047875"/>
    <xdr:pic>
      <xdr:nvPicPr>
        <xdr:cNvPr id="5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15</xdr:col>
      <xdr:colOff>704850</xdr:colOff>
      <xdr:row>3</xdr:row>
      <xdr:rowOff>481013</xdr:rowOff>
    </xdr:from>
    <xdr:ext cx="1200150" cy="2047875"/>
    <xdr:pic>
      <xdr:nvPicPr>
        <xdr:cNvPr id="5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704850</xdr:colOff>
      <xdr:row>3</xdr:row>
      <xdr:rowOff>481013</xdr:rowOff>
    </xdr:from>
    <xdr:ext cx="1200150" cy="2047875"/>
    <xdr:pic>
      <xdr:nvPicPr>
        <xdr:cNvPr id="5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17</xdr:col>
      <xdr:colOff>704850</xdr:colOff>
      <xdr:row>3</xdr:row>
      <xdr:rowOff>481013</xdr:rowOff>
    </xdr:from>
    <xdr:ext cx="1200150" cy="2047875"/>
    <xdr:pic>
      <xdr:nvPicPr>
        <xdr:cNvPr id="5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18</xdr:col>
      <xdr:colOff>704850</xdr:colOff>
      <xdr:row>3</xdr:row>
      <xdr:rowOff>481013</xdr:rowOff>
    </xdr:from>
    <xdr:ext cx="1200150" cy="2047875"/>
    <xdr:pic>
      <xdr:nvPicPr>
        <xdr:cNvPr id="5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19</xdr:col>
      <xdr:colOff>704850</xdr:colOff>
      <xdr:row>3</xdr:row>
      <xdr:rowOff>481013</xdr:rowOff>
    </xdr:from>
    <xdr:ext cx="1200150" cy="2047875"/>
    <xdr:pic>
      <xdr:nvPicPr>
        <xdr:cNvPr id="5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20</xdr:col>
      <xdr:colOff>704850</xdr:colOff>
      <xdr:row>3</xdr:row>
      <xdr:rowOff>481013</xdr:rowOff>
    </xdr:from>
    <xdr:ext cx="1200150" cy="2047875"/>
    <xdr:pic>
      <xdr:nvPicPr>
        <xdr:cNvPr id="5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21</xdr:col>
      <xdr:colOff>704850</xdr:colOff>
      <xdr:row>3</xdr:row>
      <xdr:rowOff>481013</xdr:rowOff>
    </xdr:from>
    <xdr:ext cx="1200150" cy="2047875"/>
    <xdr:pic>
      <xdr:nvPicPr>
        <xdr:cNvPr id="5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22</xdr:col>
      <xdr:colOff>704850</xdr:colOff>
      <xdr:row>3</xdr:row>
      <xdr:rowOff>481013</xdr:rowOff>
    </xdr:from>
    <xdr:ext cx="1209675" cy="2047875"/>
    <xdr:pic>
      <xdr:nvPicPr>
        <xdr:cNvPr id="5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23</xdr:col>
      <xdr:colOff>704850</xdr:colOff>
      <xdr:row>3</xdr:row>
      <xdr:rowOff>481013</xdr:rowOff>
    </xdr:from>
    <xdr:ext cx="1209675" cy="2047875"/>
    <xdr:pic>
      <xdr:nvPicPr>
        <xdr:cNvPr id="6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24</xdr:col>
      <xdr:colOff>704850</xdr:colOff>
      <xdr:row>3</xdr:row>
      <xdr:rowOff>481013</xdr:rowOff>
    </xdr:from>
    <xdr:ext cx="1200150" cy="2047875"/>
    <xdr:pic>
      <xdr:nvPicPr>
        <xdr:cNvPr id="6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25</xdr:col>
      <xdr:colOff>704850</xdr:colOff>
      <xdr:row>3</xdr:row>
      <xdr:rowOff>481013</xdr:rowOff>
    </xdr:from>
    <xdr:ext cx="1200150" cy="2047875"/>
    <xdr:pic>
      <xdr:nvPicPr>
        <xdr:cNvPr id="6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26</xdr:col>
      <xdr:colOff>704850</xdr:colOff>
      <xdr:row>3</xdr:row>
      <xdr:rowOff>481013</xdr:rowOff>
    </xdr:from>
    <xdr:ext cx="1200150" cy="2047875"/>
    <xdr:pic>
      <xdr:nvPicPr>
        <xdr:cNvPr id="6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27</xdr:col>
      <xdr:colOff>704850</xdr:colOff>
      <xdr:row>3</xdr:row>
      <xdr:rowOff>481013</xdr:rowOff>
    </xdr:from>
    <xdr:ext cx="1200150" cy="2047875"/>
    <xdr:pic>
      <xdr:nvPicPr>
        <xdr:cNvPr id="6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28</xdr:col>
      <xdr:colOff>704850</xdr:colOff>
      <xdr:row>3</xdr:row>
      <xdr:rowOff>481013</xdr:rowOff>
    </xdr:from>
    <xdr:ext cx="1200150" cy="2047875"/>
    <xdr:pic>
      <xdr:nvPicPr>
        <xdr:cNvPr id="65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29</xdr:col>
      <xdr:colOff>704850</xdr:colOff>
      <xdr:row>3</xdr:row>
      <xdr:rowOff>481013</xdr:rowOff>
    </xdr:from>
    <xdr:ext cx="1200150" cy="2047875"/>
    <xdr:pic>
      <xdr:nvPicPr>
        <xdr:cNvPr id="66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30</xdr:col>
      <xdr:colOff>704850</xdr:colOff>
      <xdr:row>3</xdr:row>
      <xdr:rowOff>481013</xdr:rowOff>
    </xdr:from>
    <xdr:ext cx="1200150" cy="2047875"/>
    <xdr:pic>
      <xdr:nvPicPr>
        <xdr:cNvPr id="67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31</xdr:col>
      <xdr:colOff>704850</xdr:colOff>
      <xdr:row>3</xdr:row>
      <xdr:rowOff>481013</xdr:rowOff>
    </xdr:from>
    <xdr:ext cx="1200150" cy="2047875"/>
    <xdr:pic>
      <xdr:nvPicPr>
        <xdr:cNvPr id="68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704850</xdr:colOff>
      <xdr:row>3</xdr:row>
      <xdr:rowOff>481013</xdr:rowOff>
    </xdr:from>
    <xdr:ext cx="1200150" cy="2047875"/>
    <xdr:pic>
      <xdr:nvPicPr>
        <xdr:cNvPr id="69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33</xdr:col>
      <xdr:colOff>704850</xdr:colOff>
      <xdr:row>3</xdr:row>
      <xdr:rowOff>481013</xdr:rowOff>
    </xdr:from>
    <xdr:ext cx="1200150" cy="2047875"/>
    <xdr:pic>
      <xdr:nvPicPr>
        <xdr:cNvPr id="70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34</xdr:col>
      <xdr:colOff>704850</xdr:colOff>
      <xdr:row>3</xdr:row>
      <xdr:rowOff>481013</xdr:rowOff>
    </xdr:from>
    <xdr:ext cx="1200150" cy="2047875"/>
    <xdr:pic>
      <xdr:nvPicPr>
        <xdr:cNvPr id="71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35</xdr:col>
      <xdr:colOff>704850</xdr:colOff>
      <xdr:row>3</xdr:row>
      <xdr:rowOff>481013</xdr:rowOff>
    </xdr:from>
    <xdr:ext cx="1200150" cy="2047875"/>
    <xdr:pic>
      <xdr:nvPicPr>
        <xdr:cNvPr id="72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36</xdr:col>
      <xdr:colOff>704850</xdr:colOff>
      <xdr:row>3</xdr:row>
      <xdr:rowOff>481013</xdr:rowOff>
    </xdr:from>
    <xdr:ext cx="1200150" cy="2047875"/>
    <xdr:pic>
      <xdr:nvPicPr>
        <xdr:cNvPr id="73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37</xdr:col>
      <xdr:colOff>704850</xdr:colOff>
      <xdr:row>3</xdr:row>
      <xdr:rowOff>481013</xdr:rowOff>
    </xdr:from>
    <xdr:ext cx="1200150" cy="2047875"/>
    <xdr:pic>
      <xdr:nvPicPr>
        <xdr:cNvPr id="74" name="Product Image" descr="Product Image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1/01/delta-home-222.pdf" TargetMode="External"/><Relationship Id="rId_hyperlink_3" Type="http://schemas.openxmlformats.org/officeDocument/2006/relationships/hyperlink" Target="https://www.solarquotes.com.au/wp-content/uploads/2021/01/delta-threephase-5kW.pdf" TargetMode="External"/><Relationship Id="rId_hyperlink_4" Type="http://schemas.openxmlformats.org/officeDocument/2006/relationships/hyperlink" Target="https://www.solarquotes.com.au/wp-content/uploads/2021/01/delta-threephase-10kW.pdf" TargetMode="External"/><Relationship Id="rId_hyperlink_5" Type="http://schemas.openxmlformats.org/officeDocument/2006/relationships/hyperlink" Target="https://www.solarquotes.com.au/wp-content/uploads/2023/06/enphase-iq8-datasheet.pdf" TargetMode="External"/><Relationship Id="rId_hyperlink_6" Type="http://schemas.openxmlformats.org/officeDocument/2006/relationships/hyperlink" Target="https://www.solarquotes.com.au/wp-content/uploads/2023/06/enphase-iq8-datasheet.pdf" TargetMode="External"/><Relationship Id="rId_hyperlink_7" Type="http://schemas.openxmlformats.org/officeDocument/2006/relationships/hyperlink" Target="https://www.solarquotes.com.au/wp-content/uploads/2021/01/enphase-IQ7A.pdf" TargetMode="External"/><Relationship Id="rId_hyperlink_8" Type="http://schemas.openxmlformats.org/officeDocument/2006/relationships/hyperlink" Target="https://www.solarquotes.com.au/wp-content/uploads/2023/10/enphase-iq7x.pdf" TargetMode="External"/><Relationship Id="rId_hyperlink_9" Type="http://schemas.openxmlformats.org/officeDocument/2006/relationships/hyperlink" Target="https://www.solarquotes.com.au/wp-content/uploads/2021/02/FIMER_UNO-DM-3.3-3.6-4.0-4.6-5.0-TL-PLUS-Q__EN_Rev_G_0.pdf" TargetMode="External"/><Relationship Id="rId_hyperlink_10" Type="http://schemas.openxmlformats.org/officeDocument/2006/relationships/hyperlink" Target="https://www.solarquotes.com.au/wp-content/uploads/2021/02/FIMER_UNO-DM-6.0-TL-PLUS-Q__EN_Rev_F.pdf" TargetMode="External"/><Relationship Id="rId_hyperlink_11" Type="http://schemas.openxmlformats.org/officeDocument/2006/relationships/hyperlink" Target="https://www.solarquotes.com.au/wp-content/uploads/2023/01/fronius-gen24-datasheet.pdf" TargetMode="External"/><Relationship Id="rId_hyperlink_12" Type="http://schemas.openxmlformats.org/officeDocument/2006/relationships/hyperlink" Target="https://www.solarquotes.com.au/wp-content/uploads/2021/01/Fronius-Primo-Datasheet.pdf" TargetMode="External"/><Relationship Id="rId_hyperlink_13" Type="http://schemas.openxmlformats.org/officeDocument/2006/relationships/hyperlink" Target="https://www.solarquotes.com.au/wp-content/uploads/2021/01/Fronius-Symo-Datasheet.pdf" TargetMode="External"/><Relationship Id="rId_hyperlink_14" Type="http://schemas.openxmlformats.org/officeDocument/2006/relationships/hyperlink" Target="https://www.solarquotes.com.au/wp-content/uploads/2023/06/GEP-5-10kW_AU.pdf" TargetMode="External"/><Relationship Id="rId_hyperlink_15" Type="http://schemas.openxmlformats.org/officeDocument/2006/relationships/hyperlink" Target="https://www.solarquotes.com.au/wp-content/uploads/2023/06/GEP-5-20kW_AU.pdf" TargetMode="External"/><Relationship Id="rId_hyperlink_16" Type="http://schemas.openxmlformats.org/officeDocument/2006/relationships/hyperlink" Target="https://www.solarquotes.com.au/wp-content/uploads/2023/01/GW_DNS-G3_Datasheet-AU.pdf" TargetMode="External"/><Relationship Id="rId_hyperlink_17" Type="http://schemas.openxmlformats.org/officeDocument/2006/relationships/hyperlink" Target="https://www.solarquotes.com.au/wp-content/uploads/2021/01/GW_DNS_Datasheet-AU.pdf" TargetMode="External"/><Relationship Id="rId_hyperlink_18" Type="http://schemas.openxmlformats.org/officeDocument/2006/relationships/hyperlink" Target="https://www.solarquotes.com.au/wp-content/uploads/2021/01/goodwe-sdt-g2.pdf" TargetMode="External"/><Relationship Id="rId_hyperlink_19" Type="http://schemas.openxmlformats.org/officeDocument/2006/relationships/hyperlink" Target="https://www.solarquotes.com.au/wp-content/uploads/2021/01/GW_MS_Datasheet-AU.pdf" TargetMode="External"/><Relationship Id="rId_hyperlink_20" Type="http://schemas.openxmlformats.org/officeDocument/2006/relationships/hyperlink" Target="https://www.solarquotes.com.au/wp-content/uploads/2021/01/GW_NS_Datasheet-AU.pdf" TargetMode="External"/><Relationship Id="rId_hyperlink_21" Type="http://schemas.openxmlformats.org/officeDocument/2006/relationships/hyperlink" Target="https://www.solarquotes.com.au/wp-content/uploads/2021/01/mil-eclipse-datasheet.pdf" TargetMode="External"/><Relationship Id="rId_hyperlink_22" Type="http://schemas.openxmlformats.org/officeDocument/2006/relationships/hyperlink" Target="https://www.solarquotes.com.au/wp-content/uploads/2021/01/sma-sunnyboy-3.0-6.0.pdf" TargetMode="External"/><Relationship Id="rId_hyperlink_23" Type="http://schemas.openxmlformats.org/officeDocument/2006/relationships/hyperlink" Target="https://www.solarquotes.com.au/wp-content/uploads/2021/01/sunny-tripower-3.0-6.0.pdf" TargetMode="External"/><Relationship Id="rId_hyperlink_24" Type="http://schemas.openxmlformats.org/officeDocument/2006/relationships/hyperlink" Target="https://www.solarquotes.com.au/wp-content/uploads/2021/01/sunny-tripower-8.0-10.0.pdf" TargetMode="External"/><Relationship Id="rId_hyperlink_25" Type="http://schemas.openxmlformats.org/officeDocument/2006/relationships/hyperlink" Target="https://www.solarquotes.com.au/wp-content/uploads/2021/01/sma-sunnyboy-1.5-2.5.pdf" TargetMode="External"/><Relationship Id="rId_hyperlink_26" Type="http://schemas.openxmlformats.org/officeDocument/2006/relationships/hyperlink" Target="https://www.solarquotes.com.au/wp-content/uploads/2021/01/sunny-tripower-15.0.pdf" TargetMode="External"/><Relationship Id="rId_hyperlink_27" Type="http://schemas.openxmlformats.org/officeDocument/2006/relationships/hyperlink" Target="https://www.solarquotes.com.au/wp-content/uploads/2021/01/solaredge-hdwave-genesis.pdf" TargetMode="External"/><Relationship Id="rId_hyperlink_28" Type="http://schemas.openxmlformats.org/officeDocument/2006/relationships/hyperlink" Target="https://www.solarquotes.com.au/wp-content/uploads/2021/01/solaredge-hdwave-genesis.pdf" TargetMode="External"/><Relationship Id="rId_hyperlink_29" Type="http://schemas.openxmlformats.org/officeDocument/2006/relationships/hyperlink" Target="https://www.solarquotes.com.au/wp-content/uploads/2021/01/solaredge-threephase.pdf" TargetMode="External"/><Relationship Id="rId_hyperlink_30" Type="http://schemas.openxmlformats.org/officeDocument/2006/relationships/hyperlink" Target="https://www.solarquotes.com.au/wp-content/uploads/2023/01/S5-GR1P3-6K.pdf" TargetMode="External"/><Relationship Id="rId_hyperlink_31" Type="http://schemas.openxmlformats.org/officeDocument/2006/relationships/hyperlink" Target="https://www.solarquotes.com.au/wp-content/uploads/2023/01/Datasheet_S5-GR1P7-10K-AUS.pdf" TargetMode="External"/><Relationship Id="rId_hyperlink_32" Type="http://schemas.openxmlformats.org/officeDocument/2006/relationships/hyperlink" Target="https://www.solarquotes.com.au/wp-content/uploads/2023/06/Solis_datasheet_S6-GR1P7-8K2_AUS_V2.1_2023_04.pdf" TargetMode="External"/><Relationship Id="rId_hyperlink_33" Type="http://schemas.openxmlformats.org/officeDocument/2006/relationships/hyperlink" Target="https://www.solarquotes.com.au/wp-content/uploads/2023/01/Solis_datasheet_S5-GR3P5-25K-AU-1.pdf" TargetMode="External"/><Relationship Id="rId_hyperlink_34" Type="http://schemas.openxmlformats.org/officeDocument/2006/relationships/hyperlink" Target="https://www.solarquotes.com.au/wp-content/uploads/2023/01/sungrow-sgrs.pdf" TargetMode="External"/><Relationship Id="rId_hyperlink_35" Type="http://schemas.openxmlformats.org/officeDocument/2006/relationships/hyperlink" Target="https://www.solarquotes.com.au/wp-content/uploads/2021/01/sungrow-sgRT.pdf" TargetMode="External"/><Relationship Id="rId_hyperlink_36" Type="http://schemas.openxmlformats.org/officeDocument/2006/relationships/hyperlink" Target="https://www.solarquotes.com.au/wp-content/uploads/2021/12/sunways-sts-3-6.pdf" TargetMode="External"/><Relationship Id="rId_hyperlink_37" Type="http://schemas.openxmlformats.org/officeDocument/2006/relationships/hyperlink" Target="https://www.solarquotes.com.au/wp-content/uploads/2021/12/sunways-stt.pdf" TargetMode="External"/><Relationship Id="rId_hyperlink_38" Type="http://schemas.openxmlformats.org/officeDocument/2006/relationships/hyperlink" Target="https://www.solarquotes.com.au/wp-content/uploads/2023/07/STS-711KTL-Datasheet-EN.pdf" TargetMode="External"/><Relationship Id="rId_hyperlink_39" Type="http://schemas.openxmlformats.org/officeDocument/2006/relationships/hyperlink" Target="https://www.solarquotes.com.au/wp-content/uploads/2021/01/delta-warranty.pdf" TargetMode="External"/><Relationship Id="rId_hyperlink_40" Type="http://schemas.openxmlformats.org/officeDocument/2006/relationships/hyperlink" Target="https://www.solarquotes.com.au/wp-content/uploads/2021/01/delta-warranty.pdf" TargetMode="External"/><Relationship Id="rId_hyperlink_41" Type="http://schemas.openxmlformats.org/officeDocument/2006/relationships/hyperlink" Target="https://www.solarquotes.com.au/wp-content/uploads/2021/01/delta-warranty.pdf" TargetMode="External"/><Relationship Id="rId_hyperlink_42" Type="http://schemas.openxmlformats.org/officeDocument/2006/relationships/hyperlink" Target="https://www.solarquotes.com.au/wp-content/uploads/2021/01/enphase-warranty.pdf" TargetMode="External"/><Relationship Id="rId_hyperlink_43" Type="http://schemas.openxmlformats.org/officeDocument/2006/relationships/hyperlink" Target="https://www.solarquotes.com.au/wp-content/uploads/2021/01/enphase-warranty.pdf" TargetMode="External"/><Relationship Id="rId_hyperlink_44" Type="http://schemas.openxmlformats.org/officeDocument/2006/relationships/hyperlink" Target="https://www.solarquotes.com.au/wp-content/uploads/2021/02/PVP_INVERTERS_Warranty_-01032020_AU-Version-FIMER-R1-1.pdf" TargetMode="External"/><Relationship Id="rId_hyperlink_45" Type="http://schemas.openxmlformats.org/officeDocument/2006/relationships/hyperlink" Target="https://www.solarquotes.com.au/wp-content/uploads/2021/02/PVP_INVERTERS_Warranty_-01032020_AU-Version-FIMER-R1-1.pdf" TargetMode="External"/><Relationship Id="rId_hyperlink_46" Type="http://schemas.openxmlformats.org/officeDocument/2006/relationships/hyperlink" Target="https://www.solarquotes.com.au/wp-content/uploads/2021/01/fronius-warranty-aus.pdf" TargetMode="External"/><Relationship Id="rId_hyperlink_47" Type="http://schemas.openxmlformats.org/officeDocument/2006/relationships/hyperlink" Target="https://www.solarquotes.com.au/wp-content/uploads/2021/01/Fronius-warranty.pdf" TargetMode="External"/><Relationship Id="rId_hyperlink_48" Type="http://schemas.openxmlformats.org/officeDocument/2006/relationships/hyperlink" Target="https://www.solarquotes.com.au/wp-content/uploads/2021/01/Fronius-warranty.pdf" TargetMode="External"/><Relationship Id="rId_hyperlink_49" Type="http://schemas.openxmlformats.org/officeDocument/2006/relationships/hyperlink" Target="https://www.solarquotes.com.au/wp-content/uploads/2023/06/Limited-Warranty-for-GE-Solar-Inverter-in-Australia-Rev-2.8.pdf" TargetMode="External"/><Relationship Id="rId_hyperlink_50" Type="http://schemas.openxmlformats.org/officeDocument/2006/relationships/hyperlink" Target="https://www.solarquotes.com.au/wp-content/uploads/2023/06/Limited-Warranty-for-GE-Solar-Inverter-in-Australia-Rev-2.8.pdf" TargetMode="External"/><Relationship Id="rId_hyperlink_51" Type="http://schemas.openxmlformats.org/officeDocument/2006/relationships/hyperlink" Target="https://www.solarquotes.com.au/wp-content/uploads/2023/01/GOODWE-Limited-Warranty-for-Inverter-System-AUNZ.pdf" TargetMode="External"/><Relationship Id="rId_hyperlink_52" Type="http://schemas.openxmlformats.org/officeDocument/2006/relationships/hyperlink" Target="https://www.solarquotes.com.au/wp-content/uploads/2021/01/goodwe-warranty-au.pdf" TargetMode="External"/><Relationship Id="rId_hyperlink_53" Type="http://schemas.openxmlformats.org/officeDocument/2006/relationships/hyperlink" Target="https://www.solarquotes.com.au/wp-content/uploads/2021/01/goodwe-warranty-au.pdf" TargetMode="External"/><Relationship Id="rId_hyperlink_54" Type="http://schemas.openxmlformats.org/officeDocument/2006/relationships/hyperlink" Target="https://www.solarquotes.com.au/wp-content/uploads/2021/01/goodwe-warranty-au.pdf" TargetMode="External"/><Relationship Id="rId_hyperlink_55" Type="http://schemas.openxmlformats.org/officeDocument/2006/relationships/hyperlink" Target="https://www.solarquotes.com.au/wp-content/uploads/2021/01/goodwe-warranty-au.pdf" TargetMode="External"/><Relationship Id="rId_hyperlink_56" Type="http://schemas.openxmlformats.org/officeDocument/2006/relationships/hyperlink" Target="https://www.solarquotes.com.au/wp-content/uploads/2021/01/mil-solar-warranty.pdf" TargetMode="External"/><Relationship Id="rId_hyperlink_57" Type="http://schemas.openxmlformats.org/officeDocument/2006/relationships/hyperlink" Target="https://www.solarquotes.com.au/wp-content/uploads/2021/01/sma-warranty.pdf" TargetMode="External"/><Relationship Id="rId_hyperlink_58" Type="http://schemas.openxmlformats.org/officeDocument/2006/relationships/hyperlink" Target="https://www.solarquotes.com.au/wp-content/uploads/2021/01/sma-warranty.pdf" TargetMode="External"/><Relationship Id="rId_hyperlink_59" Type="http://schemas.openxmlformats.org/officeDocument/2006/relationships/hyperlink" Target="https://www.solarquotes.com.au/wp-content/uploads/2021/01/sma-warranty.pdf" TargetMode="External"/><Relationship Id="rId_hyperlink_60" Type="http://schemas.openxmlformats.org/officeDocument/2006/relationships/hyperlink" Target="https://www.solarquotes.com.au/wp-content/uploads/2021/01/sma-warranty.pdf" TargetMode="External"/><Relationship Id="rId_hyperlink_61" Type="http://schemas.openxmlformats.org/officeDocument/2006/relationships/hyperlink" Target="https://www.solarquotes.com.au/wp-content/uploads/2021/01/sma-warranty.pdf" TargetMode="External"/><Relationship Id="rId_hyperlink_62" Type="http://schemas.openxmlformats.org/officeDocument/2006/relationships/hyperlink" Target="https://www.solarquotes.com.au/wp-content/uploads/2020/11/solaredge-warranty.pdf" TargetMode="External"/><Relationship Id="rId_hyperlink_63" Type="http://schemas.openxmlformats.org/officeDocument/2006/relationships/hyperlink" Target="https://www.solarquotes.com.au/wp-content/uploads/2020/11/solaredge-warranty.pdf" TargetMode="External"/><Relationship Id="rId_hyperlink_64" Type="http://schemas.openxmlformats.org/officeDocument/2006/relationships/hyperlink" Target="https://www.solarquotes.com.au/wp-content/uploads/2020/11/solaredge-warranty.pdf" TargetMode="External"/><Relationship Id="rId_hyperlink_65" Type="http://schemas.openxmlformats.org/officeDocument/2006/relationships/hyperlink" Target="https://www.solarquotes.com.au/wp-content/uploads/2023/01/WARRANTY-TERMS-AND-CONDITIONS-FOR-AUS-NZ-ONLY_111122.pdf" TargetMode="External"/><Relationship Id="rId_hyperlink_66" Type="http://schemas.openxmlformats.org/officeDocument/2006/relationships/hyperlink" Target="https://www.solarquotes.com.au/wp-content/uploads/2023/01/WARRANTY-TERMS-AND-CONDITIONS-FOR-AUS-NZ-ONLY_111122.pdf" TargetMode="External"/><Relationship Id="rId_hyperlink_67" Type="http://schemas.openxmlformats.org/officeDocument/2006/relationships/hyperlink" Target="https://www.solarquotes.com.au/wp-content/uploads/2023/01/WARRANTY-TERMS-AND-CONDITIONS-FOR-AUS-NZ-ONLY_111122.pdf" TargetMode="External"/><Relationship Id="rId_hyperlink_68" Type="http://schemas.openxmlformats.org/officeDocument/2006/relationships/hyperlink" Target="https://www.solarquotes.com.au/wp-content/uploads/2023/01/WARRANTY-TERMS-AND-CONDITIONS-FOR-AUS-NZ-ONLY_111122.pdf" TargetMode="External"/><Relationship Id="rId_hyperlink_69" Type="http://schemas.openxmlformats.org/officeDocument/2006/relationships/hyperlink" Target="https://www.solarquotes.com.au/wp-content/uploads/2023/01/sungrow-warranty-v3.pdf" TargetMode="External"/><Relationship Id="rId_hyperlink_70" Type="http://schemas.openxmlformats.org/officeDocument/2006/relationships/hyperlink" Target="https://www.solarquotes.com.au/wp-content/uploads/2021/01/sungrow-warranty-aus.pdf" TargetMode="External"/><Relationship Id="rId_hyperlink_71" Type="http://schemas.openxmlformats.org/officeDocument/2006/relationships/hyperlink" Target="https://www.solarquotes.com.au/wp-content/uploads/2021/12/sunways-warranty.pdf" TargetMode="External"/><Relationship Id="rId_hyperlink_72" Type="http://schemas.openxmlformats.org/officeDocument/2006/relationships/hyperlink" Target="https://www.solarquotes.com.au/wp-content/uploads/2021/12/sunways-warranty.pdf" TargetMode="External"/><Relationship Id="rId_hyperlink_73" Type="http://schemas.openxmlformats.org/officeDocument/2006/relationships/hyperlink" Target="https://www.solarquotes.com.au/wp-content/uploads/2021/12/sunways-warranty.pdf" TargetMode="External"/><Relationship Id="rId_hyperlink_74" Type="http://schemas.openxmlformats.org/officeDocument/2006/relationships/hyperlink" Target="https://www.solarquotes.com.au/inverters/delta-review.html" TargetMode="External"/><Relationship Id="rId_hyperlink_75" Type="http://schemas.openxmlformats.org/officeDocument/2006/relationships/hyperlink" Target="https://www.solarquotes.com.au/inverters/delta-review.html" TargetMode="External"/><Relationship Id="rId_hyperlink_76" Type="http://schemas.openxmlformats.org/officeDocument/2006/relationships/hyperlink" Target="https://www.solarquotes.com.au/inverters/delta-review.html" TargetMode="External"/><Relationship Id="rId_hyperlink_77" Type="http://schemas.openxmlformats.org/officeDocument/2006/relationships/hyperlink" Target="https://www.solarquotes.com.au/inverters/enphase-review.html" TargetMode="External"/><Relationship Id="rId_hyperlink_78" Type="http://schemas.openxmlformats.org/officeDocument/2006/relationships/hyperlink" Target="https://www.solarquotes.com.au/inverters/enphase-review.html" TargetMode="External"/><Relationship Id="rId_hyperlink_79" Type="http://schemas.openxmlformats.org/officeDocument/2006/relationships/hyperlink" Target="https://www.solarquotes.com.au/inverters/enphase-review.html" TargetMode="External"/><Relationship Id="rId_hyperlink_80" Type="http://schemas.openxmlformats.org/officeDocument/2006/relationships/hyperlink" Target="https://www.solarquotes.com.au/inverters/enphase-review.html" TargetMode="External"/><Relationship Id="rId_hyperlink_81" Type="http://schemas.openxmlformats.org/officeDocument/2006/relationships/hyperlink" Target="https://www.solarquotes.com.au/inverters/abb-review.html" TargetMode="External"/><Relationship Id="rId_hyperlink_82" Type="http://schemas.openxmlformats.org/officeDocument/2006/relationships/hyperlink" Target="https://www.solarquotes.com.au/inverters/abb-review.html" TargetMode="External"/><Relationship Id="rId_hyperlink_83" Type="http://schemas.openxmlformats.org/officeDocument/2006/relationships/hyperlink" Target="https://www.solarquotes.com.au/inverters/fronius-review.html" TargetMode="External"/><Relationship Id="rId_hyperlink_84" Type="http://schemas.openxmlformats.org/officeDocument/2006/relationships/hyperlink" Target="https://www.solarquotes.com.au/inverters/fronius-review.html" TargetMode="External"/><Relationship Id="rId_hyperlink_85" Type="http://schemas.openxmlformats.org/officeDocument/2006/relationships/hyperlink" Target="https://www.solarquotes.com.au/inverters/fronius-review.html" TargetMode="External"/><Relationship Id="rId_hyperlink_86" Type="http://schemas.openxmlformats.org/officeDocument/2006/relationships/hyperlink" Target="https://www.solarquotes.com.au/inverters/ge-review.html" TargetMode="External"/><Relationship Id="rId_hyperlink_87" Type="http://schemas.openxmlformats.org/officeDocument/2006/relationships/hyperlink" Target="https://www.solarquotes.com.au/inverters/ge-review.html" TargetMode="External"/><Relationship Id="rId_hyperlink_88" Type="http://schemas.openxmlformats.org/officeDocument/2006/relationships/hyperlink" Target="https://www.solarquotes.com.au/inverters/goodwe-review.html" TargetMode="External"/><Relationship Id="rId_hyperlink_89" Type="http://schemas.openxmlformats.org/officeDocument/2006/relationships/hyperlink" Target="https://www.solarquotes.com.au/inverters/goodwe-review.html" TargetMode="External"/><Relationship Id="rId_hyperlink_90" Type="http://schemas.openxmlformats.org/officeDocument/2006/relationships/hyperlink" Target="https://www.solarquotes.com.au/inverters/goodwe-review.html" TargetMode="External"/><Relationship Id="rId_hyperlink_91" Type="http://schemas.openxmlformats.org/officeDocument/2006/relationships/hyperlink" Target="https://www.solarquotes.com.au/inverters/goodwe-review.html" TargetMode="External"/><Relationship Id="rId_hyperlink_92" Type="http://schemas.openxmlformats.org/officeDocument/2006/relationships/hyperlink" Target="https://www.solarquotes.com.au/inverters/goodwe-review.html" TargetMode="External"/><Relationship Id="rId_hyperlink_93" Type="http://schemas.openxmlformats.org/officeDocument/2006/relationships/hyperlink" Target="https://www.solarquotes.com.au/inverters/mil-solar-review.html" TargetMode="External"/><Relationship Id="rId_hyperlink_94" Type="http://schemas.openxmlformats.org/officeDocument/2006/relationships/hyperlink" Target="https://www.solarquotes.com.au/inverters/sma-review.html" TargetMode="External"/><Relationship Id="rId_hyperlink_95" Type="http://schemas.openxmlformats.org/officeDocument/2006/relationships/hyperlink" Target="https://www.solarquotes.com.au/inverters/sma-review.html" TargetMode="External"/><Relationship Id="rId_hyperlink_96" Type="http://schemas.openxmlformats.org/officeDocument/2006/relationships/hyperlink" Target="https://www.solarquotes.com.au/inverters/sma-review.html" TargetMode="External"/><Relationship Id="rId_hyperlink_97" Type="http://schemas.openxmlformats.org/officeDocument/2006/relationships/hyperlink" Target="https://www.solarquotes.com.au/inverters/sma-review.html" TargetMode="External"/><Relationship Id="rId_hyperlink_98" Type="http://schemas.openxmlformats.org/officeDocument/2006/relationships/hyperlink" Target="https://www.solarquotes.com.au/inverters/sma-review.html" TargetMode="External"/><Relationship Id="rId_hyperlink_99" Type="http://schemas.openxmlformats.org/officeDocument/2006/relationships/hyperlink" Target="https://www.solarquotes.com.au/inverters/solaredge-review.html" TargetMode="External"/><Relationship Id="rId_hyperlink_100" Type="http://schemas.openxmlformats.org/officeDocument/2006/relationships/hyperlink" Target="https://www.solarquotes.com.au/inverters/solaredge-review.html" TargetMode="External"/><Relationship Id="rId_hyperlink_101" Type="http://schemas.openxmlformats.org/officeDocument/2006/relationships/hyperlink" Target="https://www.solarquotes.com.au/inverters/solaredge-review.html" TargetMode="External"/><Relationship Id="rId_hyperlink_102" Type="http://schemas.openxmlformats.org/officeDocument/2006/relationships/hyperlink" Target="https://www.solarquotes.com.au/inverters/solis-(ningbo-ginlong)-review.html" TargetMode="External"/><Relationship Id="rId_hyperlink_103" Type="http://schemas.openxmlformats.org/officeDocument/2006/relationships/hyperlink" Target="https://www.solarquotes.com.au/inverters/solis-(ningbo-ginlong)-review.html" TargetMode="External"/><Relationship Id="rId_hyperlink_104" Type="http://schemas.openxmlformats.org/officeDocument/2006/relationships/hyperlink" Target="https://www.solarquotes.com.au/inverters/solis-(ningbo-ginlong)-review.html" TargetMode="External"/><Relationship Id="rId_hyperlink_105" Type="http://schemas.openxmlformats.org/officeDocument/2006/relationships/hyperlink" Target="https://www.solarquotes.com.au/inverters/solis-(ningbo-ginlong)-review.html" TargetMode="External"/><Relationship Id="rId_hyperlink_106" Type="http://schemas.openxmlformats.org/officeDocument/2006/relationships/hyperlink" Target="https://www.solarquotes.com.au/inverters/sungrow-review.html" TargetMode="External"/><Relationship Id="rId_hyperlink_107" Type="http://schemas.openxmlformats.org/officeDocument/2006/relationships/hyperlink" Target="https://www.solarquotes.com.au/inverters/sungrow-review.html" TargetMode="External"/><Relationship Id="rId_hyperlink_108" Type="http://schemas.openxmlformats.org/officeDocument/2006/relationships/hyperlink" Target="https://www.solarquotes.com.au/inverters/sunways-review.html" TargetMode="External"/><Relationship Id="rId_hyperlink_109" Type="http://schemas.openxmlformats.org/officeDocument/2006/relationships/hyperlink" Target="https://www.solarquotes.com.au/inverters/sunways-review.html" TargetMode="External"/><Relationship Id="rId_hyperlink_110" Type="http://schemas.openxmlformats.org/officeDocument/2006/relationships/hyperlink" Target="https://www.solarquotes.com.au/inverters/sunways-revie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ZZ24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4" customWidth="true" style="1"/>
    <col min="2" max="2" width="39" customWidth="true" style="1"/>
    <col min="3" max="3" width="39" customWidth="true" style="1"/>
    <col min="4" max="4" width="39" customWidth="true" style="1"/>
    <col min="5" max="5" width="39" customWidth="true" style="1"/>
    <col min="6" max="6" width="39" customWidth="true" style="1"/>
    <col min="7" max="7" width="39" customWidth="true" style="1"/>
    <col min="8" max="8" width="39" customWidth="true" style="1"/>
    <col min="9" max="9" width="39" customWidth="true" style="1"/>
    <col min="10" max="10" width="39" customWidth="true" style="1"/>
    <col min="11" max="11" width="39" customWidth="true" style="1"/>
    <col min="12" max="12" width="39" customWidth="true" style="1"/>
    <col min="13" max="13" width="39" customWidth="true" style="1"/>
    <col min="14" max="14" width="39" customWidth="true" style="1"/>
    <col min="15" max="15" width="39" customWidth="true" style="1"/>
    <col min="16" max="16" width="39" customWidth="true" style="1"/>
    <col min="17" max="17" width="39" customWidth="true" style="1"/>
    <col min="18" max="18" width="39" customWidth="true" style="1"/>
    <col min="19" max="19" width="39" customWidth="true" style="1"/>
    <col min="20" max="20" width="39" customWidth="true" style="1"/>
    <col min="21" max="21" width="39" customWidth="true" style="1"/>
    <col min="22" max="22" width="39" customWidth="true" style="1"/>
    <col min="23" max="23" width="39" customWidth="true" style="1"/>
    <col min="24" max="24" width="39" customWidth="true" style="1"/>
    <col min="25" max="25" width="39" customWidth="true" style="1"/>
    <col min="26" max="26" width="39" customWidth="true" style="1"/>
    <col min="27" max="27" width="39" customWidth="true" style="1"/>
    <col min="28" max="28" width="39" customWidth="true" style="1"/>
    <col min="29" max="29" width="39" customWidth="true" style="1"/>
    <col min="30" max="30" width="39" customWidth="true" style="1"/>
    <col min="31" max="31" width="39" customWidth="true" style="1"/>
    <col min="32" max="32" width="39" customWidth="true" style="1"/>
    <col min="33" max="33" width="39" customWidth="true" style="1"/>
    <col min="34" max="34" width="39" customWidth="true" style="1"/>
    <col min="35" max="35" width="39" customWidth="true" style="1"/>
    <col min="36" max="36" width="39" customWidth="true" style="1"/>
    <col min="37" max="37" width="39" customWidth="true" style="1"/>
    <col min="38" max="38" width="39" customWidth="true" style="1"/>
    <col min="39" max="39" width="39" customWidth="true" style="1"/>
    <col min="40" max="40" width="39" customWidth="true" style="1"/>
    <col min="41" max="41" width="39" customWidth="true" style="1"/>
    <col min="42" max="42" width="39" customWidth="true" style="1"/>
    <col min="43" max="43" width="39" customWidth="true" style="1"/>
    <col min="44" max="44" width="39" customWidth="true" style="1"/>
    <col min="45" max="45" width="39" customWidth="true" style="1"/>
    <col min="46" max="46" width="39" customWidth="true" style="1"/>
    <col min="47" max="47" width="39" customWidth="true" style="1"/>
    <col min="48" max="48" width="39" customWidth="true" style="1"/>
    <col min="49" max="49" width="39" customWidth="true" style="1"/>
    <col min="50" max="50" width="39" customWidth="true" style="1"/>
    <col min="51" max="51" width="39" customWidth="true" style="1"/>
    <col min="52" max="52" width="39" customWidth="true" style="1"/>
    <col min="53" max="53" width="39" customWidth="true" style="1"/>
    <col min="54" max="54" width="39" customWidth="true" style="1"/>
    <col min="55" max="55" width="39" customWidth="true" style="1"/>
    <col min="56" max="56" width="39" customWidth="true" style="1"/>
    <col min="57" max="57" width="39" customWidth="true" style="1"/>
    <col min="58" max="58" width="39" customWidth="true" style="1"/>
    <col min="59" max="59" width="39" customWidth="true" style="1"/>
    <col min="60" max="60" width="39" customWidth="true" style="1"/>
    <col min="61" max="61" width="39" customWidth="true" style="1"/>
    <col min="62" max="62" width="39" customWidth="true" style="1"/>
    <col min="63" max="63" width="39" customWidth="true" style="1"/>
    <col min="64" max="64" width="39" customWidth="true" style="1"/>
    <col min="65" max="65" width="39" customWidth="true" style="1"/>
    <col min="66" max="66" width="39" customWidth="true" style="1"/>
    <col min="67" max="67" width="39" customWidth="true" style="1"/>
    <col min="68" max="68" width="39" customWidth="true" style="1"/>
    <col min="69" max="69" width="39" customWidth="true" style="1"/>
    <col min="70" max="70" width="39" customWidth="true" style="1"/>
    <col min="71" max="71" width="39" customWidth="true" style="1"/>
    <col min="72" max="72" width="39" customWidth="true" style="1"/>
    <col min="73" max="73" width="39" customWidth="true" style="1"/>
    <col min="74" max="74" width="39" customWidth="true" style="1"/>
    <col min="75" max="75" width="39" customWidth="true" style="1"/>
    <col min="76" max="76" width="39" customWidth="true" style="1"/>
    <col min="77" max="77" width="39" customWidth="true" style="1"/>
    <col min="78" max="78" width="39" customWidth="true" style="1"/>
    <col min="79" max="79" width="39" customWidth="true" style="1"/>
    <col min="80" max="80" width="39" customWidth="true" style="1"/>
    <col min="81" max="81" width="39" customWidth="true" style="1"/>
    <col min="82" max="82" width="39" customWidth="true" style="1"/>
    <col min="83" max="83" width="39" customWidth="true" style="1"/>
    <col min="84" max="84" width="39" customWidth="true" style="1"/>
    <col min="85" max="85" width="39" customWidth="true" style="1"/>
    <col min="86" max="86" width="39" customWidth="true" style="1"/>
    <col min="87" max="87" width="39" customWidth="true" style="1"/>
    <col min="88" max="88" width="39" customWidth="true" style="1"/>
    <col min="89" max="89" width="39" customWidth="true" style="1"/>
    <col min="90" max="90" width="39" customWidth="true" style="1"/>
    <col min="91" max="91" width="39" customWidth="true" style="1"/>
    <col min="92" max="92" width="39" customWidth="true" style="1"/>
    <col min="93" max="93" width="39" customWidth="true" style="1"/>
    <col min="94" max="94" width="39" customWidth="true" style="1"/>
    <col min="95" max="95" width="39" customWidth="true" style="1"/>
    <col min="96" max="96" width="39" customWidth="true" style="1"/>
    <col min="97" max="97" width="39" customWidth="true" style="1"/>
    <col min="98" max="98" width="39" customWidth="true" style="1"/>
    <col min="99" max="99" width="39" customWidth="true" style="1"/>
    <col min="100" max="100" width="39" customWidth="true" style="1"/>
    <col min="101" max="101" width="39" customWidth="true" style="1"/>
    <col min="102" max="102" width="39" customWidth="true" style="1"/>
    <col min="103" max="103" width="39" customWidth="true" style="1"/>
    <col min="104" max="104" width="39" customWidth="true" style="1"/>
    <col min="105" max="105" width="39" customWidth="true" style="1"/>
    <col min="106" max="106" width="39" customWidth="true" style="1"/>
    <col min="107" max="107" width="39" customWidth="true" style="1"/>
    <col min="108" max="108" width="39" customWidth="true" style="1"/>
    <col min="109" max="109" width="39" customWidth="true" style="1"/>
    <col min="110" max="110" width="39" customWidth="true" style="1"/>
    <col min="111" max="111" width="39" customWidth="true" style="1"/>
    <col min="112" max="112" width="39" customWidth="true" style="1"/>
    <col min="113" max="113" width="39" customWidth="true" style="1"/>
    <col min="114" max="114" width="39" customWidth="true" style="1"/>
    <col min="115" max="115" width="39" customWidth="true" style="1"/>
    <col min="116" max="116" width="39" customWidth="true" style="1"/>
    <col min="117" max="117" width="39" customWidth="true" style="1"/>
    <col min="118" max="118" width="39" customWidth="true" style="1"/>
    <col min="119" max="119" width="39" customWidth="true" style="1"/>
    <col min="120" max="120" width="39" customWidth="true" style="1"/>
    <col min="121" max="121" width="39" customWidth="true" style="1"/>
    <col min="122" max="122" width="39" customWidth="true" style="1"/>
    <col min="123" max="123" width="39" customWidth="true" style="1"/>
    <col min="124" max="124" width="39" customWidth="true" style="1"/>
    <col min="125" max="125" width="39" customWidth="true" style="1"/>
    <col min="126" max="126" width="39" customWidth="true" style="1"/>
    <col min="127" max="127" width="39" customWidth="true" style="1"/>
    <col min="128" max="128" width="39" customWidth="true" style="1"/>
    <col min="129" max="129" width="39" customWidth="true" style="1"/>
    <col min="130" max="130" width="39" customWidth="true" style="1"/>
    <col min="131" max="131" width="39" customWidth="true" style="1"/>
    <col min="132" max="132" width="39" customWidth="true" style="1"/>
    <col min="133" max="133" width="39" customWidth="true" style="1"/>
    <col min="134" max="134" width="39" customWidth="true" style="1"/>
    <col min="135" max="135" width="39" customWidth="true" style="1"/>
    <col min="136" max="136" width="39" customWidth="true" style="1"/>
    <col min="137" max="137" width="39" customWidth="true" style="1"/>
    <col min="138" max="138" width="39" customWidth="true" style="1"/>
    <col min="139" max="139" width="39" customWidth="true" style="1"/>
    <col min="140" max="140" width="39" customWidth="true" style="1"/>
    <col min="141" max="141" width="39" customWidth="true" style="1"/>
    <col min="142" max="142" width="39" customWidth="true" style="1"/>
    <col min="143" max="143" width="39" customWidth="true" style="1"/>
    <col min="144" max="144" width="39" customWidth="true" style="1"/>
    <col min="145" max="145" width="39" customWidth="true" style="1"/>
    <col min="146" max="146" width="39" customWidth="true" style="1"/>
    <col min="147" max="147" width="39" customWidth="true" style="1"/>
    <col min="148" max="148" width="39" customWidth="true" style="1"/>
    <col min="149" max="149" width="39" customWidth="true" style="1"/>
    <col min="150" max="150" width="39" customWidth="true" style="1"/>
    <col min="151" max="151" width="39" customWidth="true" style="1"/>
    <col min="152" max="152" width="39" customWidth="true" style="1"/>
    <col min="153" max="153" width="39" customWidth="true" style="1"/>
    <col min="154" max="154" width="39" customWidth="true" style="1"/>
    <col min="155" max="155" width="39" customWidth="true" style="1"/>
    <col min="156" max="156" width="39" customWidth="true" style="1"/>
    <col min="157" max="157" width="39" customWidth="true" style="1"/>
    <col min="158" max="158" width="39" customWidth="true" style="1"/>
    <col min="159" max="159" width="39" customWidth="true" style="1"/>
    <col min="160" max="160" width="39" customWidth="true" style="1"/>
    <col min="161" max="161" width="39" customWidth="true" style="1"/>
    <col min="162" max="162" width="39" customWidth="true" style="1"/>
    <col min="163" max="163" width="39" customWidth="true" style="1"/>
    <col min="164" max="164" width="39" customWidth="true" style="1"/>
    <col min="165" max="165" width="39" customWidth="true" style="1"/>
    <col min="166" max="166" width="39" customWidth="true" style="1"/>
    <col min="167" max="167" width="39" customWidth="true" style="1"/>
    <col min="168" max="168" width="39" customWidth="true" style="1"/>
    <col min="169" max="169" width="39" customWidth="true" style="1"/>
    <col min="170" max="170" width="39" customWidth="true" style="1"/>
    <col min="171" max="171" width="39" customWidth="true" style="1"/>
    <col min="172" max="172" width="39" customWidth="true" style="1"/>
    <col min="173" max="173" width="39" customWidth="true" style="1"/>
    <col min="174" max="174" width="39" customWidth="true" style="1"/>
    <col min="175" max="175" width="39" customWidth="true" style="1"/>
    <col min="176" max="176" width="39" customWidth="true" style="1"/>
    <col min="177" max="177" width="39" customWidth="true" style="1"/>
    <col min="178" max="178" width="39" customWidth="true" style="1"/>
    <col min="179" max="179" width="39" customWidth="true" style="1"/>
    <col min="180" max="180" width="39" customWidth="true" style="1"/>
    <col min="181" max="181" width="39" customWidth="true" style="1"/>
    <col min="182" max="182" width="39" customWidth="true" style="1"/>
    <col min="183" max="183" width="39" customWidth="true" style="1"/>
    <col min="184" max="184" width="39" customWidth="true" style="1"/>
    <col min="185" max="185" width="39" customWidth="true" style="1"/>
    <col min="186" max="186" width="39" customWidth="true" style="1"/>
    <col min="187" max="187" width="39" customWidth="true" style="1"/>
    <col min="188" max="188" width="39" customWidth="true" style="1"/>
    <col min="189" max="189" width="39" customWidth="true" style="1"/>
    <col min="190" max="190" width="39" customWidth="true" style="1"/>
    <col min="191" max="191" width="39" customWidth="true" style="1"/>
    <col min="192" max="192" width="39" customWidth="true" style="1"/>
    <col min="193" max="193" width="39" customWidth="true" style="1"/>
    <col min="194" max="194" width="39" customWidth="true" style="1"/>
    <col min="195" max="195" width="39" customWidth="true" style="1"/>
    <col min="196" max="196" width="39" customWidth="true" style="1"/>
    <col min="197" max="197" width="39" customWidth="true" style="1"/>
    <col min="198" max="198" width="39" customWidth="true" style="1"/>
    <col min="199" max="199" width="39" customWidth="true" style="1"/>
    <col min="200" max="200" width="39" customWidth="true" style="1"/>
    <col min="201" max="201" width="39" customWidth="true" style="1"/>
    <col min="202" max="202" width="39" customWidth="true" style="1"/>
    <col min="203" max="203" width="39" customWidth="true" style="1"/>
    <col min="204" max="204" width="39" customWidth="true" style="1"/>
    <col min="205" max="205" width="39" customWidth="true" style="1"/>
    <col min="206" max="206" width="39" customWidth="true" style="1"/>
    <col min="207" max="207" width="39" customWidth="true" style="1"/>
    <col min="208" max="208" width="39" customWidth="true" style="1"/>
    <col min="209" max="209" width="39" customWidth="true" style="1"/>
    <col min="210" max="210" width="39" customWidth="true" style="1"/>
    <col min="211" max="211" width="39" customWidth="true" style="1"/>
    <col min="212" max="212" width="39" customWidth="true" style="1"/>
    <col min="213" max="213" width="39" customWidth="true" style="1"/>
    <col min="214" max="214" width="39" customWidth="true" style="1"/>
    <col min="215" max="215" width="39" customWidth="true" style="1"/>
    <col min="216" max="216" width="39" customWidth="true" style="1"/>
    <col min="217" max="217" width="39" customWidth="true" style="1"/>
    <col min="218" max="218" width="39" customWidth="true" style="1"/>
    <col min="219" max="219" width="39" customWidth="true" style="1"/>
    <col min="220" max="220" width="39" customWidth="true" style="1"/>
    <col min="221" max="221" width="39" customWidth="true" style="1"/>
    <col min="222" max="222" width="39" customWidth="true" style="1"/>
    <col min="223" max="223" width="39" customWidth="true" style="1"/>
    <col min="224" max="224" width="39" customWidth="true" style="1"/>
    <col min="225" max="225" width="39" customWidth="true" style="1"/>
    <col min="226" max="226" width="39" customWidth="true" style="1"/>
    <col min="227" max="227" width="39" customWidth="true" style="1"/>
    <col min="228" max="228" width="39" customWidth="true" style="1"/>
    <col min="229" max="229" width="39" customWidth="true" style="1"/>
    <col min="230" max="230" width="39" customWidth="true" style="1"/>
    <col min="231" max="231" width="39" customWidth="true" style="1"/>
    <col min="232" max="232" width="39" customWidth="true" style="1"/>
    <col min="233" max="233" width="39" customWidth="true" style="1"/>
    <col min="234" max="234" width="39" customWidth="true" style="1"/>
    <col min="235" max="235" width="39" customWidth="true" style="1"/>
    <col min="236" max="236" width="39" customWidth="true" style="1"/>
    <col min="237" max="237" width="39" customWidth="true" style="1"/>
    <col min="238" max="238" width="39" customWidth="true" style="1"/>
    <col min="239" max="239" width="39" customWidth="true" style="1"/>
    <col min="240" max="240" width="39" customWidth="true" style="1"/>
    <col min="241" max="241" width="39" customWidth="true" style="1"/>
    <col min="242" max="242" width="39" customWidth="true" style="1"/>
    <col min="243" max="243" width="39" customWidth="true" style="1"/>
    <col min="244" max="244" width="39" customWidth="true" style="1"/>
    <col min="245" max="245" width="39" customWidth="true" style="1"/>
    <col min="246" max="246" width="39" customWidth="true" style="1"/>
    <col min="247" max="247" width="39" customWidth="true" style="1"/>
    <col min="248" max="248" width="39" customWidth="true" style="1"/>
    <col min="249" max="249" width="39" customWidth="true" style="1"/>
    <col min="250" max="250" width="39" customWidth="true" style="1"/>
    <col min="251" max="251" width="39" customWidth="true" style="1"/>
    <col min="252" max="252" width="39" customWidth="true" style="1"/>
    <col min="253" max="253" width="39" customWidth="true" style="1"/>
    <col min="254" max="254" width="39" customWidth="true" style="1"/>
    <col min="255" max="255" width="39" customWidth="true" style="1"/>
    <col min="256" max="256" width="39" customWidth="true" style="1"/>
    <col min="257" max="257" width="39" customWidth="true" style="1"/>
    <col min="258" max="258" width="39" customWidth="true" style="1"/>
    <col min="259" max="259" width="39" customWidth="true" style="1"/>
    <col min="260" max="260" width="39" customWidth="true" style="1"/>
    <col min="261" max="261" width="39" customWidth="true" style="1"/>
    <col min="262" max="262" width="39" customWidth="true" style="1"/>
    <col min="263" max="263" width="39" customWidth="true" style="1"/>
    <col min="264" max="264" width="39" customWidth="true" style="1"/>
    <col min="265" max="265" width="39" customWidth="true" style="1"/>
    <col min="266" max="266" width="39" customWidth="true" style="1"/>
    <col min="267" max="267" width="39" customWidth="true" style="1"/>
    <col min="268" max="268" width="39" customWidth="true" style="1"/>
    <col min="269" max="269" width="39" customWidth="true" style="1"/>
    <col min="270" max="270" width="39" customWidth="true" style="1"/>
    <col min="271" max="271" width="39" customWidth="true" style="1"/>
    <col min="272" max="272" width="39" customWidth="true" style="1"/>
    <col min="273" max="273" width="39" customWidth="true" style="1"/>
    <col min="274" max="274" width="39" customWidth="true" style="1"/>
    <col min="275" max="275" width="39" customWidth="true" style="1"/>
    <col min="276" max="276" width="39" customWidth="true" style="1"/>
    <col min="277" max="277" width="39" customWidth="true" style="1"/>
    <col min="278" max="278" width="39" customWidth="true" style="1"/>
    <col min="279" max="279" width="39" customWidth="true" style="1"/>
    <col min="280" max="280" width="39" customWidth="true" style="1"/>
    <col min="281" max="281" width="39" customWidth="true" style="1"/>
    <col min="282" max="282" width="39" customWidth="true" style="1"/>
    <col min="283" max="283" width="39" customWidth="true" style="1"/>
    <col min="284" max="284" width="39" customWidth="true" style="1"/>
    <col min="285" max="285" width="39" customWidth="true" style="1"/>
    <col min="286" max="286" width="39" customWidth="true" style="1"/>
    <col min="287" max="287" width="39" customWidth="true" style="1"/>
    <col min="288" max="288" width="39" customWidth="true" style="1"/>
    <col min="289" max="289" width="39" customWidth="true" style="1"/>
    <col min="290" max="290" width="39" customWidth="true" style="1"/>
    <col min="291" max="291" width="39" customWidth="true" style="1"/>
    <col min="292" max="292" width="39" customWidth="true" style="1"/>
    <col min="293" max="293" width="39" customWidth="true" style="1"/>
    <col min="294" max="294" width="39" customWidth="true" style="1"/>
    <col min="295" max="295" width="39" customWidth="true" style="1"/>
    <col min="296" max="296" width="39" customWidth="true" style="1"/>
    <col min="297" max="297" width="39" customWidth="true" style="1"/>
    <col min="298" max="298" width="39" customWidth="true" style="1"/>
    <col min="299" max="299" width="39" customWidth="true" style="1"/>
    <col min="300" max="300" width="39" customWidth="true" style="1"/>
    <col min="301" max="301" width="39" customWidth="true" style="1"/>
    <col min="302" max="302" width="39" customWidth="true" style="1"/>
    <col min="303" max="303" width="39" customWidth="true" style="1"/>
    <col min="304" max="304" width="39" customWidth="true" style="1"/>
    <col min="305" max="305" width="39" customWidth="true" style="1"/>
    <col min="306" max="306" width="39" customWidth="true" style="1"/>
    <col min="307" max="307" width="39" customWidth="true" style="1"/>
    <col min="308" max="308" width="39" customWidth="true" style="1"/>
    <col min="309" max="309" width="39" customWidth="true" style="1"/>
    <col min="310" max="310" width="39" customWidth="true" style="1"/>
    <col min="311" max="311" width="39" customWidth="true" style="1"/>
    <col min="312" max="312" width="39" customWidth="true" style="1"/>
    <col min="313" max="313" width="39" customWidth="true" style="1"/>
    <col min="314" max="314" width="39" customWidth="true" style="1"/>
    <col min="315" max="315" width="39" customWidth="true" style="1"/>
    <col min="316" max="316" width="39" customWidth="true" style="1"/>
    <col min="317" max="317" width="39" customWidth="true" style="1"/>
    <col min="318" max="318" width="39" customWidth="true" style="1"/>
    <col min="319" max="319" width="39" customWidth="true" style="1"/>
    <col min="320" max="320" width="39" customWidth="true" style="1"/>
    <col min="321" max="321" width="39" customWidth="true" style="1"/>
    <col min="322" max="322" width="39" customWidth="true" style="1"/>
    <col min="323" max="323" width="39" customWidth="true" style="1"/>
    <col min="324" max="324" width="39" customWidth="true" style="1"/>
    <col min="325" max="325" width="39" customWidth="true" style="1"/>
    <col min="326" max="326" width="39" customWidth="true" style="1"/>
    <col min="327" max="327" width="39" customWidth="true" style="1"/>
    <col min="328" max="328" width="39" customWidth="true" style="1"/>
    <col min="329" max="329" width="39" customWidth="true" style="1"/>
    <col min="330" max="330" width="39" customWidth="true" style="1"/>
    <col min="331" max="331" width="39" customWidth="true" style="1"/>
    <col min="332" max="332" width="39" customWidth="true" style="1"/>
    <col min="333" max="333" width="39" customWidth="true" style="1"/>
    <col min="334" max="334" width="39" customWidth="true" style="1"/>
    <col min="335" max="335" width="39" customWidth="true" style="1"/>
    <col min="336" max="336" width="39" customWidth="true" style="1"/>
    <col min="337" max="337" width="39" customWidth="true" style="1"/>
    <col min="338" max="338" width="39" customWidth="true" style="1"/>
    <col min="339" max="339" width="39" customWidth="true" style="1"/>
    <col min="340" max="340" width="39" customWidth="true" style="1"/>
    <col min="341" max="341" width="39" customWidth="true" style="1"/>
    <col min="342" max="342" width="39" customWidth="true" style="1"/>
    <col min="343" max="343" width="39" customWidth="true" style="1"/>
    <col min="344" max="344" width="39" customWidth="true" style="1"/>
    <col min="345" max="345" width="39" customWidth="true" style="1"/>
    <col min="346" max="346" width="39" customWidth="true" style="1"/>
    <col min="347" max="347" width="39" customWidth="true" style="1"/>
    <col min="348" max="348" width="39" customWidth="true" style="1"/>
    <col min="349" max="349" width="39" customWidth="true" style="1"/>
    <col min="350" max="350" width="39" customWidth="true" style="1"/>
    <col min="351" max="351" width="39" customWidth="true" style="1"/>
    <col min="352" max="352" width="39" customWidth="true" style="1"/>
    <col min="353" max="353" width="39" customWidth="true" style="1"/>
    <col min="354" max="354" width="39" customWidth="true" style="1"/>
    <col min="355" max="355" width="39" customWidth="true" style="1"/>
    <col min="356" max="356" width="39" customWidth="true" style="1"/>
    <col min="357" max="357" width="39" customWidth="true" style="1"/>
    <col min="358" max="358" width="39" customWidth="true" style="1"/>
    <col min="359" max="359" width="39" customWidth="true" style="1"/>
    <col min="360" max="360" width="39" customWidth="true" style="1"/>
    <col min="361" max="361" width="39" customWidth="true" style="1"/>
    <col min="362" max="362" width="39" customWidth="true" style="1"/>
    <col min="363" max="363" width="39" customWidth="true" style="1"/>
    <col min="364" max="364" width="39" customWidth="true" style="1"/>
    <col min="365" max="365" width="39" customWidth="true" style="1"/>
    <col min="366" max="366" width="39" customWidth="true" style="1"/>
    <col min="367" max="367" width="39" customWidth="true" style="1"/>
    <col min="368" max="368" width="39" customWidth="true" style="1"/>
    <col min="369" max="369" width="39" customWidth="true" style="1"/>
    <col min="370" max="370" width="39" customWidth="true" style="1"/>
    <col min="371" max="371" width="39" customWidth="true" style="1"/>
    <col min="372" max="372" width="39" customWidth="true" style="1"/>
    <col min="373" max="373" width="39" customWidth="true" style="1"/>
    <col min="374" max="374" width="39" customWidth="true" style="1"/>
    <col min="375" max="375" width="39" customWidth="true" style="1"/>
    <col min="376" max="376" width="39" customWidth="true" style="1"/>
    <col min="377" max="377" width="39" customWidth="true" style="1"/>
    <col min="378" max="378" width="39" customWidth="true" style="1"/>
    <col min="379" max="379" width="39" customWidth="true" style="1"/>
    <col min="380" max="380" width="39" customWidth="true" style="1"/>
    <col min="381" max="381" width="39" customWidth="true" style="1"/>
    <col min="382" max="382" width="39" customWidth="true" style="1"/>
    <col min="383" max="383" width="39" customWidth="true" style="1"/>
    <col min="384" max="384" width="39" customWidth="true" style="1"/>
    <col min="385" max="385" width="39" customWidth="true" style="1"/>
    <col min="386" max="386" width="39" customWidth="true" style="1"/>
    <col min="387" max="387" width="39" customWidth="true" style="1"/>
    <col min="388" max="388" width="39" customWidth="true" style="1"/>
    <col min="389" max="389" width="39" customWidth="true" style="1"/>
    <col min="390" max="390" width="39" customWidth="true" style="1"/>
    <col min="391" max="391" width="39" customWidth="true" style="1"/>
    <col min="392" max="392" width="39" customWidth="true" style="1"/>
    <col min="393" max="393" width="39" customWidth="true" style="1"/>
    <col min="394" max="394" width="39" customWidth="true" style="1"/>
    <col min="395" max="395" width="39" customWidth="true" style="1"/>
    <col min="396" max="396" width="39" customWidth="true" style="1"/>
    <col min="397" max="397" width="39" customWidth="true" style="1"/>
    <col min="398" max="398" width="39" customWidth="true" style="1"/>
    <col min="399" max="399" width="39" customWidth="true" style="1"/>
    <col min="400" max="400" width="39" customWidth="true" style="1"/>
    <col min="401" max="401" width="39" customWidth="true" style="1"/>
    <col min="402" max="402" width="39" customWidth="true" style="1"/>
    <col min="403" max="403" width="39" customWidth="true" style="1"/>
    <col min="404" max="404" width="39" customWidth="true" style="1"/>
    <col min="405" max="405" width="39" customWidth="true" style="1"/>
    <col min="406" max="406" width="39" customWidth="true" style="1"/>
    <col min="407" max="407" width="39" customWidth="true" style="1"/>
    <col min="408" max="408" width="39" customWidth="true" style="1"/>
    <col min="409" max="409" width="39" customWidth="true" style="1"/>
    <col min="410" max="410" width="39" customWidth="true" style="1"/>
    <col min="411" max="411" width="39" customWidth="true" style="1"/>
    <col min="412" max="412" width="39" customWidth="true" style="1"/>
    <col min="413" max="413" width="39" customWidth="true" style="1"/>
    <col min="414" max="414" width="39" customWidth="true" style="1"/>
    <col min="415" max="415" width="39" customWidth="true" style="1"/>
    <col min="416" max="416" width="39" customWidth="true" style="1"/>
    <col min="417" max="417" width="39" customWidth="true" style="1"/>
    <col min="418" max="418" width="39" customWidth="true" style="1"/>
    <col min="419" max="419" width="39" customWidth="true" style="1"/>
    <col min="420" max="420" width="39" customWidth="true" style="1"/>
    <col min="421" max="421" width="39" customWidth="true" style="1"/>
    <col min="422" max="422" width="39" customWidth="true" style="1"/>
    <col min="423" max="423" width="39" customWidth="true" style="1"/>
    <col min="424" max="424" width="39" customWidth="true" style="1"/>
    <col min="425" max="425" width="39" customWidth="true" style="1"/>
    <col min="426" max="426" width="39" customWidth="true" style="1"/>
    <col min="427" max="427" width="39" customWidth="true" style="1"/>
    <col min="428" max="428" width="39" customWidth="true" style="1"/>
    <col min="429" max="429" width="39" customWidth="true" style="1"/>
    <col min="430" max="430" width="39" customWidth="true" style="1"/>
    <col min="431" max="431" width="39" customWidth="true" style="1"/>
    <col min="432" max="432" width="39" customWidth="true" style="1"/>
    <col min="433" max="433" width="39" customWidth="true" style="1"/>
    <col min="434" max="434" width="39" customWidth="true" style="1"/>
    <col min="435" max="435" width="39" customWidth="true" style="1"/>
    <col min="436" max="436" width="39" customWidth="true" style="1"/>
    <col min="437" max="437" width="39" customWidth="true" style="1"/>
    <col min="438" max="438" width="39" customWidth="true" style="1"/>
    <col min="439" max="439" width="39" customWidth="true" style="1"/>
    <col min="440" max="440" width="39" customWidth="true" style="1"/>
    <col min="441" max="441" width="39" customWidth="true" style="1"/>
    <col min="442" max="442" width="39" customWidth="true" style="1"/>
    <col min="443" max="443" width="39" customWidth="true" style="1"/>
    <col min="444" max="444" width="39" customWidth="true" style="1"/>
    <col min="445" max="445" width="39" customWidth="true" style="1"/>
    <col min="446" max="446" width="39" customWidth="true" style="1"/>
    <col min="447" max="447" width="39" customWidth="true" style="1"/>
    <col min="448" max="448" width="39" customWidth="true" style="1"/>
    <col min="449" max="449" width="39" customWidth="true" style="1"/>
    <col min="450" max="450" width="39" customWidth="true" style="1"/>
    <col min="451" max="451" width="39" customWidth="true" style="1"/>
    <col min="452" max="452" width="39" customWidth="true" style="1"/>
    <col min="453" max="453" width="39" customWidth="true" style="1"/>
    <col min="454" max="454" width="39" customWidth="true" style="1"/>
    <col min="455" max="455" width="39" customWidth="true" style="1"/>
    <col min="456" max="456" width="39" customWidth="true" style="1"/>
    <col min="457" max="457" width="39" customWidth="true" style="1"/>
    <col min="458" max="458" width="39" customWidth="true" style="1"/>
    <col min="459" max="459" width="39" customWidth="true" style="1"/>
    <col min="460" max="460" width="39" customWidth="true" style="1"/>
    <col min="461" max="461" width="39" customWidth="true" style="1"/>
    <col min="462" max="462" width="39" customWidth="true" style="1"/>
    <col min="463" max="463" width="39" customWidth="true" style="1"/>
    <col min="464" max="464" width="39" customWidth="true" style="1"/>
    <col min="465" max="465" width="39" customWidth="true" style="1"/>
    <col min="466" max="466" width="39" customWidth="true" style="1"/>
    <col min="467" max="467" width="39" customWidth="true" style="1"/>
    <col min="468" max="468" width="39" customWidth="true" style="1"/>
    <col min="469" max="469" width="39" customWidth="true" style="1"/>
    <col min="470" max="470" width="39" customWidth="true" style="1"/>
    <col min="471" max="471" width="39" customWidth="true" style="1"/>
    <col min="472" max="472" width="39" customWidth="true" style="1"/>
    <col min="473" max="473" width="39" customWidth="true" style="1"/>
    <col min="474" max="474" width="39" customWidth="true" style="1"/>
    <col min="475" max="475" width="39" customWidth="true" style="1"/>
    <col min="476" max="476" width="39" customWidth="true" style="1"/>
    <col min="477" max="477" width="39" customWidth="true" style="1"/>
    <col min="478" max="478" width="39" customWidth="true" style="1"/>
    <col min="479" max="479" width="39" customWidth="true" style="1"/>
    <col min="480" max="480" width="39" customWidth="true" style="1"/>
    <col min="481" max="481" width="39" customWidth="true" style="1"/>
    <col min="482" max="482" width="39" customWidth="true" style="1"/>
    <col min="483" max="483" width="39" customWidth="true" style="1"/>
    <col min="484" max="484" width="39" customWidth="true" style="1"/>
    <col min="485" max="485" width="39" customWidth="true" style="1"/>
    <col min="486" max="486" width="39" customWidth="true" style="1"/>
    <col min="487" max="487" width="39" customWidth="true" style="1"/>
    <col min="488" max="488" width="39" customWidth="true" style="1"/>
    <col min="489" max="489" width="39" customWidth="true" style="1"/>
    <col min="490" max="490" width="39" customWidth="true" style="1"/>
    <col min="491" max="491" width="39" customWidth="true" style="1"/>
    <col min="492" max="492" width="39" customWidth="true" style="1"/>
    <col min="493" max="493" width="39" customWidth="true" style="1"/>
    <col min="494" max="494" width="39" customWidth="true" style="1"/>
    <col min="495" max="495" width="39" customWidth="true" style="1"/>
    <col min="496" max="496" width="39" customWidth="true" style="1"/>
    <col min="497" max="497" width="39" customWidth="true" style="1"/>
    <col min="498" max="498" width="39" customWidth="true" style="1"/>
    <col min="499" max="499" width="39" customWidth="true" style="1"/>
    <col min="500" max="500" width="39" customWidth="true" style="1"/>
    <col min="501" max="501" width="39" customWidth="true" style="1"/>
    <col min="502" max="502" width="39" customWidth="true" style="1"/>
    <col min="503" max="503" width="39" customWidth="true" style="1"/>
    <col min="504" max="504" width="39" customWidth="true" style="1"/>
    <col min="505" max="505" width="39" customWidth="true" style="1"/>
    <col min="506" max="506" width="39" customWidth="true" style="1"/>
    <col min="507" max="507" width="39" customWidth="true" style="1"/>
    <col min="508" max="508" width="39" customWidth="true" style="1"/>
    <col min="509" max="509" width="39" customWidth="true" style="1"/>
    <col min="510" max="510" width="39" customWidth="true" style="1"/>
    <col min="511" max="511" width="39" customWidth="true" style="1"/>
    <col min="512" max="512" width="39" customWidth="true" style="1"/>
    <col min="513" max="513" width="39" customWidth="true" style="1"/>
    <col min="514" max="514" width="39" customWidth="true" style="1"/>
    <col min="515" max="515" width="39" customWidth="true" style="1"/>
    <col min="516" max="516" width="39" customWidth="true" style="1"/>
    <col min="517" max="517" width="39" customWidth="true" style="1"/>
    <col min="518" max="518" width="39" customWidth="true" style="1"/>
    <col min="519" max="519" width="39" customWidth="true" style="1"/>
    <col min="520" max="520" width="39" customWidth="true" style="1"/>
    <col min="521" max="521" width="39" customWidth="true" style="1"/>
    <col min="522" max="522" width="39" customWidth="true" style="1"/>
    <col min="523" max="523" width="39" customWidth="true" style="1"/>
    <col min="524" max="524" width="39" customWidth="true" style="1"/>
    <col min="525" max="525" width="39" customWidth="true" style="1"/>
    <col min="526" max="526" width="39" customWidth="true" style="1"/>
    <col min="527" max="527" width="39" customWidth="true" style="1"/>
    <col min="528" max="528" width="39" customWidth="true" style="1"/>
    <col min="529" max="529" width="39" customWidth="true" style="1"/>
    <col min="530" max="530" width="39" customWidth="true" style="1"/>
    <col min="531" max="531" width="39" customWidth="true" style="1"/>
    <col min="532" max="532" width="39" customWidth="true" style="1"/>
    <col min="533" max="533" width="39" customWidth="true" style="1"/>
    <col min="534" max="534" width="39" customWidth="true" style="1"/>
    <col min="535" max="535" width="39" customWidth="true" style="1"/>
    <col min="536" max="536" width="39" customWidth="true" style="1"/>
    <col min="537" max="537" width="39" customWidth="true" style="1"/>
    <col min="538" max="538" width="39" customWidth="true" style="1"/>
    <col min="539" max="539" width="39" customWidth="true" style="1"/>
    <col min="540" max="540" width="39" customWidth="true" style="1"/>
    <col min="541" max="541" width="39" customWidth="true" style="1"/>
    <col min="542" max="542" width="39" customWidth="true" style="1"/>
    <col min="543" max="543" width="39" customWidth="true" style="1"/>
    <col min="544" max="544" width="39" customWidth="true" style="1"/>
    <col min="545" max="545" width="39" customWidth="true" style="1"/>
    <col min="546" max="546" width="39" customWidth="true" style="1"/>
    <col min="547" max="547" width="39" customWidth="true" style="1"/>
    <col min="548" max="548" width="39" customWidth="true" style="1"/>
    <col min="549" max="549" width="39" customWidth="true" style="1"/>
    <col min="550" max="550" width="39" customWidth="true" style="1"/>
    <col min="551" max="551" width="39" customWidth="true" style="1"/>
    <col min="552" max="552" width="39" customWidth="true" style="1"/>
    <col min="553" max="553" width="39" customWidth="true" style="1"/>
    <col min="554" max="554" width="39" customWidth="true" style="1"/>
    <col min="555" max="555" width="39" customWidth="true" style="1"/>
    <col min="556" max="556" width="39" customWidth="true" style="1"/>
    <col min="557" max="557" width="39" customWidth="true" style="1"/>
    <col min="558" max="558" width="39" customWidth="true" style="1"/>
    <col min="559" max="559" width="39" customWidth="true" style="1"/>
    <col min="560" max="560" width="39" customWidth="true" style="1"/>
    <col min="561" max="561" width="39" customWidth="true" style="1"/>
    <col min="562" max="562" width="39" customWidth="true" style="1"/>
    <col min="563" max="563" width="39" customWidth="true" style="1"/>
    <col min="564" max="564" width="39" customWidth="true" style="1"/>
    <col min="565" max="565" width="39" customWidth="true" style="1"/>
    <col min="566" max="566" width="39" customWidth="true" style="1"/>
    <col min="567" max="567" width="39" customWidth="true" style="1"/>
    <col min="568" max="568" width="39" customWidth="true" style="1"/>
    <col min="569" max="569" width="39" customWidth="true" style="1"/>
    <col min="570" max="570" width="39" customWidth="true" style="1"/>
    <col min="571" max="571" width="39" customWidth="true" style="1"/>
    <col min="572" max="572" width="39" customWidth="true" style="1"/>
    <col min="573" max="573" width="39" customWidth="true" style="1"/>
    <col min="574" max="574" width="39" customWidth="true" style="1"/>
    <col min="575" max="575" width="39" customWidth="true" style="1"/>
    <col min="576" max="576" width="39" customWidth="true" style="1"/>
    <col min="577" max="577" width="39" customWidth="true" style="1"/>
    <col min="578" max="578" width="39" customWidth="true" style="1"/>
    <col min="579" max="579" width="39" customWidth="true" style="1"/>
    <col min="580" max="580" width="39" customWidth="true" style="1"/>
    <col min="581" max="581" width="39" customWidth="true" style="1"/>
    <col min="582" max="582" width="39" customWidth="true" style="1"/>
    <col min="583" max="583" width="39" customWidth="true" style="1"/>
    <col min="584" max="584" width="39" customWidth="true" style="1"/>
    <col min="585" max="585" width="39" customWidth="true" style="1"/>
    <col min="586" max="586" width="39" customWidth="true" style="1"/>
    <col min="587" max="587" width="39" customWidth="true" style="1"/>
    <col min="588" max="588" width="39" customWidth="true" style="1"/>
    <col min="589" max="589" width="39" customWidth="true" style="1"/>
    <col min="590" max="590" width="39" customWidth="true" style="1"/>
    <col min="591" max="591" width="39" customWidth="true" style="1"/>
    <col min="592" max="592" width="39" customWidth="true" style="1"/>
    <col min="593" max="593" width="39" customWidth="true" style="1"/>
    <col min="594" max="594" width="39" customWidth="true" style="1"/>
    <col min="595" max="595" width="39" customWidth="true" style="1"/>
    <col min="596" max="596" width="39" customWidth="true" style="1"/>
    <col min="597" max="597" width="39" customWidth="true" style="1"/>
    <col min="598" max="598" width="39" customWidth="true" style="1"/>
    <col min="599" max="599" width="39" customWidth="true" style="1"/>
    <col min="600" max="600" width="39" customWidth="true" style="1"/>
    <col min="601" max="601" width="39" customWidth="true" style="1"/>
    <col min="602" max="602" width="39" customWidth="true" style="1"/>
    <col min="603" max="603" width="39" customWidth="true" style="1"/>
    <col min="604" max="604" width="39" customWidth="true" style="1"/>
    <col min="605" max="605" width="39" customWidth="true" style="1"/>
    <col min="606" max="606" width="39" customWidth="true" style="1"/>
    <col min="607" max="607" width="39" customWidth="true" style="1"/>
    <col min="608" max="608" width="39" customWidth="true" style="1"/>
    <col min="609" max="609" width="39" customWidth="true" style="1"/>
    <col min="610" max="610" width="39" customWidth="true" style="1"/>
    <col min="611" max="611" width="39" customWidth="true" style="1"/>
    <col min="612" max="612" width="39" customWidth="true" style="1"/>
    <col min="613" max="613" width="39" customWidth="true" style="1"/>
    <col min="614" max="614" width="39" customWidth="true" style="1"/>
    <col min="615" max="615" width="39" customWidth="true" style="1"/>
    <col min="616" max="616" width="39" customWidth="true" style="1"/>
    <col min="617" max="617" width="39" customWidth="true" style="1"/>
    <col min="618" max="618" width="39" customWidth="true" style="1"/>
    <col min="619" max="619" width="39" customWidth="true" style="1"/>
    <col min="620" max="620" width="39" customWidth="true" style="1"/>
    <col min="621" max="621" width="39" customWidth="true" style="1"/>
    <col min="622" max="622" width="39" customWidth="true" style="1"/>
    <col min="623" max="623" width="39" customWidth="true" style="1"/>
    <col min="624" max="624" width="39" customWidth="true" style="1"/>
    <col min="625" max="625" width="39" customWidth="true" style="1"/>
    <col min="626" max="626" width="39" customWidth="true" style="1"/>
    <col min="627" max="627" width="39" customWidth="true" style="1"/>
    <col min="628" max="628" width="39" customWidth="true" style="1"/>
    <col min="629" max="629" width="39" customWidth="true" style="1"/>
    <col min="630" max="630" width="39" customWidth="true" style="1"/>
    <col min="631" max="631" width="39" customWidth="true" style="1"/>
    <col min="632" max="632" width="39" customWidth="true" style="1"/>
    <col min="633" max="633" width="39" customWidth="true" style="1"/>
    <col min="634" max="634" width="39" customWidth="true" style="1"/>
    <col min="635" max="635" width="39" customWidth="true" style="1"/>
    <col min="636" max="636" width="39" customWidth="true" style="1"/>
    <col min="637" max="637" width="39" customWidth="true" style="1"/>
    <col min="638" max="638" width="39" customWidth="true" style="1"/>
    <col min="639" max="639" width="39" customWidth="true" style="1"/>
    <col min="640" max="640" width="39" customWidth="true" style="1"/>
    <col min="641" max="641" width="39" customWidth="true" style="1"/>
    <col min="642" max="642" width="39" customWidth="true" style="1"/>
    <col min="643" max="643" width="39" customWidth="true" style="1"/>
    <col min="644" max="644" width="39" customWidth="true" style="1"/>
    <col min="645" max="645" width="39" customWidth="true" style="1"/>
    <col min="646" max="646" width="39" customWidth="true" style="1"/>
    <col min="647" max="647" width="39" customWidth="true" style="1"/>
    <col min="648" max="648" width="39" customWidth="true" style="1"/>
    <col min="649" max="649" width="39" customWidth="true" style="1"/>
    <col min="650" max="650" width="39" customWidth="true" style="1"/>
    <col min="651" max="651" width="39" customWidth="true" style="1"/>
    <col min="652" max="652" width="39" customWidth="true" style="1"/>
    <col min="653" max="653" width="39" customWidth="true" style="1"/>
    <col min="654" max="654" width="39" customWidth="true" style="1"/>
    <col min="655" max="655" width="39" customWidth="true" style="1"/>
    <col min="656" max="656" width="39" customWidth="true" style="1"/>
    <col min="657" max="657" width="39" customWidth="true" style="1"/>
    <col min="658" max="658" width="39" customWidth="true" style="1"/>
    <col min="659" max="659" width="39" customWidth="true" style="1"/>
    <col min="660" max="660" width="39" customWidth="true" style="1"/>
    <col min="661" max="661" width="39" customWidth="true" style="1"/>
    <col min="662" max="662" width="39" customWidth="true" style="1"/>
    <col min="663" max="663" width="39" customWidth="true" style="1"/>
    <col min="664" max="664" width="39" customWidth="true" style="1"/>
    <col min="665" max="665" width="39" customWidth="true" style="1"/>
    <col min="666" max="666" width="39" customWidth="true" style="1"/>
    <col min="667" max="667" width="39" customWidth="true" style="1"/>
    <col min="668" max="668" width="39" customWidth="true" style="1"/>
    <col min="669" max="669" width="39" customWidth="true" style="1"/>
    <col min="670" max="670" width="39" customWidth="true" style="1"/>
    <col min="671" max="671" width="39" customWidth="true" style="1"/>
    <col min="672" max="672" width="39" customWidth="true" style="1"/>
    <col min="673" max="673" width="39" customWidth="true" style="1"/>
    <col min="674" max="674" width="39" customWidth="true" style="1"/>
    <col min="675" max="675" width="39" customWidth="true" style="1"/>
    <col min="676" max="676" width="39" customWidth="true" style="1"/>
    <col min="677" max="677" width="39" customWidth="true" style="1"/>
    <col min="678" max="678" width="39" customWidth="true" style="1"/>
    <col min="679" max="679" width="39" customWidth="true" style="1"/>
    <col min="680" max="680" width="39" customWidth="true" style="1"/>
    <col min="681" max="681" width="39" customWidth="true" style="1"/>
    <col min="682" max="682" width="39" customWidth="true" style="1"/>
    <col min="683" max="683" width="39" customWidth="true" style="1"/>
    <col min="684" max="684" width="39" customWidth="true" style="1"/>
    <col min="685" max="685" width="39" customWidth="true" style="1"/>
    <col min="686" max="686" width="39" customWidth="true" style="1"/>
    <col min="687" max="687" width="39" customWidth="true" style="1"/>
    <col min="688" max="688" width="39" customWidth="true" style="1"/>
    <col min="689" max="689" width="39" customWidth="true" style="1"/>
    <col min="690" max="690" width="39" customWidth="true" style="1"/>
    <col min="691" max="691" width="39" customWidth="true" style="1"/>
    <col min="692" max="692" width="39" customWidth="true" style="1"/>
    <col min="693" max="693" width="39" customWidth="true" style="1"/>
    <col min="694" max="694" width="39" customWidth="true" style="1"/>
    <col min="695" max="695" width="39" customWidth="true" style="1"/>
    <col min="696" max="696" width="39" customWidth="true" style="1"/>
    <col min="697" max="697" width="39" customWidth="true" style="1"/>
    <col min="698" max="698" width="39" customWidth="true" style="1"/>
    <col min="699" max="699" width="39" customWidth="true" style="1"/>
    <col min="700" max="700" width="39" customWidth="true" style="1"/>
    <col min="701" max="701" width="39" customWidth="true" style="1"/>
    <col min="702" max="702" width="39" customWidth="true" style="1"/>
  </cols>
  <sheetData>
    <row r="1" spans="1:702">
      <c r="A1" s="3" t="s">
        <v>0</v>
      </c>
      <c r="B1" s="4" t="str">
        <f>HYPERLINK("https://www.solarquotes.com.au/","Latest version here")</f>
        <v>Latest version here</v>
      </c>
    </row>
    <row r="2" spans="1:70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</row>
    <row r="3" spans="1:702" customHeight="1" ht="220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702" customHeight="1" ht="230">
      <c r="A4" s="1" t="s">
        <v>40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702">
      <c r="A5" s="1" t="s">
        <v>41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  <c r="M5" s="1" t="s">
        <v>53</v>
      </c>
      <c r="N5" s="1" t="s">
        <v>54</v>
      </c>
      <c r="O5" s="1" t="s">
        <v>55</v>
      </c>
      <c r="P5" s="1" t="s">
        <v>56</v>
      </c>
      <c r="Q5" s="1" t="s">
        <v>57</v>
      </c>
      <c r="R5" s="1" t="s">
        <v>58</v>
      </c>
      <c r="S5" s="1" t="s">
        <v>59</v>
      </c>
      <c r="T5" s="1" t="s">
        <v>60</v>
      </c>
      <c r="U5" s="1" t="s">
        <v>61</v>
      </c>
      <c r="V5" s="1" t="s">
        <v>62</v>
      </c>
      <c r="W5" s="1" t="s">
        <v>63</v>
      </c>
      <c r="X5" s="1" t="s">
        <v>64</v>
      </c>
      <c r="Y5" s="1" t="s">
        <v>65</v>
      </c>
      <c r="Z5" s="1" t="s">
        <v>66</v>
      </c>
      <c r="AA5" s="1" t="s">
        <v>67</v>
      </c>
      <c r="AB5" s="1" t="s">
        <v>68</v>
      </c>
      <c r="AC5" s="1" t="s">
        <v>69</v>
      </c>
      <c r="AD5" s="1" t="s">
        <v>70</v>
      </c>
      <c r="AE5" s="1" t="s">
        <v>71</v>
      </c>
      <c r="AF5" s="1" t="s">
        <v>72</v>
      </c>
      <c r="AG5" s="1" t="s">
        <v>73</v>
      </c>
      <c r="AH5" s="1" t="s">
        <v>74</v>
      </c>
      <c r="AI5" s="1" t="s">
        <v>75</v>
      </c>
      <c r="AJ5" s="1" t="s">
        <v>76</v>
      </c>
      <c r="AK5" s="1" t="s">
        <v>77</v>
      </c>
      <c r="AL5" s="1" t="s">
        <v>78</v>
      </c>
    </row>
    <row r="6" spans="1:702">
      <c r="A6" s="1" t="s">
        <v>79</v>
      </c>
      <c r="B6" s="1" t="s">
        <v>80</v>
      </c>
      <c r="C6" s="1" t="s">
        <v>81</v>
      </c>
      <c r="D6" s="1" t="s">
        <v>82</v>
      </c>
      <c r="E6" s="1" t="s">
        <v>83</v>
      </c>
      <c r="F6" s="1" t="s">
        <v>84</v>
      </c>
      <c r="G6" s="1" t="s">
        <v>85</v>
      </c>
      <c r="H6" s="1" t="s">
        <v>86</v>
      </c>
      <c r="I6" s="1" t="s">
        <v>87</v>
      </c>
      <c r="J6" s="1" t="s">
        <v>88</v>
      </c>
      <c r="K6" s="1" t="s">
        <v>89</v>
      </c>
      <c r="L6" s="1" t="s">
        <v>90</v>
      </c>
      <c r="M6" s="1" t="s">
        <v>91</v>
      </c>
      <c r="N6" s="1" t="s">
        <v>92</v>
      </c>
      <c r="O6" s="1" t="s">
        <v>93</v>
      </c>
      <c r="P6" s="1" t="s">
        <v>94</v>
      </c>
      <c r="Q6" s="1" t="s">
        <v>95</v>
      </c>
      <c r="R6" s="1" t="s">
        <v>96</v>
      </c>
      <c r="S6" s="1" t="s">
        <v>97</v>
      </c>
      <c r="T6" s="1" t="s">
        <v>98</v>
      </c>
      <c r="U6" s="1" t="s">
        <v>99</v>
      </c>
      <c r="V6" s="1" t="s">
        <v>100</v>
      </c>
      <c r="W6" s="1" t="s">
        <v>101</v>
      </c>
      <c r="X6" s="1" t="s">
        <v>102</v>
      </c>
      <c r="Y6" s="1" t="s">
        <v>103</v>
      </c>
      <c r="Z6" s="1" t="s">
        <v>104</v>
      </c>
      <c r="AA6" s="1" t="s">
        <v>105</v>
      </c>
      <c r="AB6" s="1" t="s">
        <v>106</v>
      </c>
      <c r="AC6" s="1" t="s">
        <v>107</v>
      </c>
      <c r="AD6" s="1" t="s">
        <v>108</v>
      </c>
      <c r="AE6" s="1" t="s">
        <v>109</v>
      </c>
      <c r="AF6" s="1" t="s">
        <v>110</v>
      </c>
      <c r="AG6" s="1" t="s">
        <v>111</v>
      </c>
      <c r="AH6" s="1" t="s">
        <v>112</v>
      </c>
      <c r="AI6" s="1" t="s">
        <v>113</v>
      </c>
      <c r="AJ6" s="1" t="s">
        <v>114</v>
      </c>
      <c r="AK6" s="1" t="s">
        <v>115</v>
      </c>
      <c r="AL6" s="1" t="s">
        <v>116</v>
      </c>
    </row>
    <row r="7" spans="1:702">
      <c r="A7" s="1" t="s">
        <v>117</v>
      </c>
      <c r="B7" s="1" t="s">
        <v>118</v>
      </c>
      <c r="C7" s="1" t="s">
        <v>119</v>
      </c>
      <c r="D7" s="1" t="s">
        <v>120</v>
      </c>
      <c r="E7" s="1" t="s">
        <v>121</v>
      </c>
      <c r="F7" s="1" t="s">
        <v>122</v>
      </c>
      <c r="G7" s="1" t="s">
        <v>123</v>
      </c>
      <c r="H7" s="1" t="s">
        <v>124</v>
      </c>
      <c r="I7" s="1" t="s">
        <v>125</v>
      </c>
      <c r="J7" s="1" t="s">
        <v>126</v>
      </c>
      <c r="K7" s="1" t="s">
        <v>127</v>
      </c>
      <c r="L7" s="1" t="s">
        <v>128</v>
      </c>
      <c r="M7" s="1" t="s">
        <v>129</v>
      </c>
      <c r="N7" s="1" t="s">
        <v>130</v>
      </c>
      <c r="O7" s="1" t="s">
        <v>131</v>
      </c>
      <c r="P7" s="1" t="s">
        <v>132</v>
      </c>
      <c r="Q7" s="1" t="s">
        <v>133</v>
      </c>
      <c r="R7" s="1" t="s">
        <v>134</v>
      </c>
      <c r="S7" s="1" t="s">
        <v>135</v>
      </c>
      <c r="T7" s="1" t="s">
        <v>136</v>
      </c>
      <c r="U7" s="1" t="s">
        <v>118</v>
      </c>
      <c r="V7" s="1" t="s">
        <v>137</v>
      </c>
      <c r="W7" s="1" t="s">
        <v>138</v>
      </c>
      <c r="X7" s="1" t="s">
        <v>139</v>
      </c>
      <c r="Y7" s="1" t="s">
        <v>140</v>
      </c>
      <c r="Z7" s="1" t="s">
        <v>141</v>
      </c>
      <c r="AA7" s="1" t="s">
        <v>142</v>
      </c>
      <c r="AB7" s="1" t="s">
        <v>143</v>
      </c>
      <c r="AC7" s="1" t="s">
        <v>144</v>
      </c>
      <c r="AD7" s="1" t="s">
        <v>145</v>
      </c>
      <c r="AE7" s="1" t="s">
        <v>146</v>
      </c>
      <c r="AF7" s="1" t="s">
        <v>147</v>
      </c>
      <c r="AG7" s="1" t="s">
        <v>148</v>
      </c>
      <c r="AH7" s="1" t="s">
        <v>149</v>
      </c>
      <c r="AI7" s="1" t="s">
        <v>150</v>
      </c>
      <c r="AJ7" s="1" t="s">
        <v>151</v>
      </c>
      <c r="AK7" s="1" t="s">
        <v>152</v>
      </c>
      <c r="AL7" s="1" t="s">
        <v>153</v>
      </c>
    </row>
    <row r="8" spans="1:702">
      <c r="A8" s="1" t="s">
        <v>154</v>
      </c>
      <c r="B8" s="1" t="s">
        <v>155</v>
      </c>
      <c r="C8" s="1" t="s">
        <v>156</v>
      </c>
      <c r="D8" s="1" t="s">
        <v>156</v>
      </c>
      <c r="E8" s="1" t="s">
        <v>157</v>
      </c>
      <c r="F8" s="1" t="s">
        <v>158</v>
      </c>
      <c r="G8" s="1" t="s">
        <v>159</v>
      </c>
      <c r="H8" s="1" t="s">
        <v>159</v>
      </c>
      <c r="I8" s="1" t="s">
        <v>160</v>
      </c>
      <c r="J8" s="1" t="s">
        <v>161</v>
      </c>
      <c r="K8" s="1" t="s">
        <v>162</v>
      </c>
      <c r="L8" s="1" t="s">
        <v>163</v>
      </c>
      <c r="M8" s="1" t="s">
        <v>164</v>
      </c>
      <c r="N8" s="1" t="s">
        <v>165</v>
      </c>
      <c r="O8" s="1" t="s">
        <v>166</v>
      </c>
      <c r="P8" s="1" t="s">
        <v>167</v>
      </c>
      <c r="Q8" s="1" t="s">
        <v>168</v>
      </c>
      <c r="R8" s="1" t="s">
        <v>169</v>
      </c>
      <c r="S8" s="1" t="s">
        <v>170</v>
      </c>
      <c r="T8" s="1" t="s">
        <v>171</v>
      </c>
      <c r="U8" s="1" t="s">
        <v>172</v>
      </c>
      <c r="V8" s="1" t="s">
        <v>173</v>
      </c>
      <c r="W8" s="1" t="s">
        <v>174</v>
      </c>
      <c r="X8" s="1" t="s">
        <v>175</v>
      </c>
      <c r="Y8" s="1" t="s">
        <v>176</v>
      </c>
      <c r="Z8" s="1" t="s">
        <v>177</v>
      </c>
      <c r="AA8" s="1" t="s">
        <v>178</v>
      </c>
      <c r="AB8" s="1" t="s">
        <v>178</v>
      </c>
      <c r="AC8" s="1" t="s">
        <v>168</v>
      </c>
      <c r="AD8" s="1" t="s">
        <v>179</v>
      </c>
      <c r="AE8" s="1" t="s">
        <v>180</v>
      </c>
      <c r="AF8" s="1" t="s">
        <v>181</v>
      </c>
      <c r="AG8" s="1" t="s">
        <v>182</v>
      </c>
      <c r="AH8" s="1" t="s">
        <v>183</v>
      </c>
      <c r="AI8" s="1" t="s">
        <v>184</v>
      </c>
      <c r="AJ8" s="1" t="s">
        <v>185</v>
      </c>
      <c r="AK8" s="1" t="s">
        <v>186</v>
      </c>
      <c r="AL8" s="1" t="s">
        <v>185</v>
      </c>
    </row>
    <row r="9" spans="1:702">
      <c r="A9" s="1" t="s">
        <v>187</v>
      </c>
      <c r="B9" s="1">
        <v>2</v>
      </c>
      <c r="C9" s="1">
        <v>2</v>
      </c>
      <c r="D9" s="1">
        <v>2</v>
      </c>
      <c r="E9" s="1" t="s">
        <v>188</v>
      </c>
      <c r="F9" s="1" t="s">
        <v>188</v>
      </c>
      <c r="G9" s="1" t="s">
        <v>188</v>
      </c>
      <c r="H9" s="1" t="s">
        <v>188</v>
      </c>
      <c r="I9" s="1" t="s">
        <v>189</v>
      </c>
      <c r="J9" s="1">
        <v>2</v>
      </c>
      <c r="K9" s="1">
        <v>2</v>
      </c>
      <c r="L9" s="1">
        <v>2</v>
      </c>
      <c r="M9" s="1">
        <v>2</v>
      </c>
      <c r="N9" s="1" t="s">
        <v>190</v>
      </c>
      <c r="O9" s="1" t="s">
        <v>191</v>
      </c>
      <c r="P9" s="1" t="s">
        <v>192</v>
      </c>
      <c r="Q9" s="1" t="s">
        <v>189</v>
      </c>
      <c r="R9" s="1" t="s">
        <v>193</v>
      </c>
      <c r="S9" s="1" t="s">
        <v>194</v>
      </c>
      <c r="T9" s="1" t="s">
        <v>195</v>
      </c>
      <c r="U9" s="1">
        <v>2</v>
      </c>
      <c r="V9" s="1" t="s">
        <v>196</v>
      </c>
      <c r="W9" s="1" t="s">
        <v>189</v>
      </c>
      <c r="X9" s="1" t="s">
        <v>197</v>
      </c>
      <c r="Y9" s="1" t="s">
        <v>198</v>
      </c>
      <c r="Z9" s="1">
        <v>2</v>
      </c>
      <c r="AA9" s="1" t="s">
        <v>197</v>
      </c>
      <c r="AB9" s="1" t="s">
        <v>197</v>
      </c>
      <c r="AC9" s="1" t="s">
        <v>189</v>
      </c>
      <c r="AD9" s="1" t="s">
        <v>193</v>
      </c>
      <c r="AE9" s="1" t="s">
        <v>194</v>
      </c>
      <c r="AF9" s="1" t="s">
        <v>197</v>
      </c>
      <c r="AG9" s="1" t="s">
        <v>199</v>
      </c>
      <c r="AH9" s="1" t="s">
        <v>190</v>
      </c>
      <c r="AI9" s="1" t="s">
        <v>200</v>
      </c>
      <c r="AJ9" s="1" t="s">
        <v>197</v>
      </c>
      <c r="AK9" s="1" t="s">
        <v>196</v>
      </c>
      <c r="AL9" s="1" t="s">
        <v>197</v>
      </c>
    </row>
    <row r="10" spans="1:702">
      <c r="A10" s="1" t="s">
        <v>201</v>
      </c>
      <c r="B10" s="1" t="s">
        <v>202</v>
      </c>
      <c r="C10" s="1" t="s">
        <v>203</v>
      </c>
      <c r="D10" s="1" t="s">
        <v>203</v>
      </c>
      <c r="E10" s="1" t="s">
        <v>204</v>
      </c>
      <c r="F10" s="1" t="s">
        <v>204</v>
      </c>
      <c r="G10" s="1" t="s">
        <v>204</v>
      </c>
      <c r="H10" s="1" t="s">
        <v>204</v>
      </c>
      <c r="I10" s="1" t="s">
        <v>205</v>
      </c>
      <c r="J10" s="1" t="s">
        <v>206</v>
      </c>
      <c r="K10" s="1" t="s">
        <v>207</v>
      </c>
      <c r="L10" s="1" t="s">
        <v>207</v>
      </c>
      <c r="M10" s="1" t="s">
        <v>207</v>
      </c>
      <c r="N10" s="1" t="s">
        <v>208</v>
      </c>
      <c r="O10" s="1" t="s">
        <v>209</v>
      </c>
      <c r="P10" s="1" t="s">
        <v>210</v>
      </c>
      <c r="Q10" s="1" t="s">
        <v>211</v>
      </c>
      <c r="R10" s="1" t="s">
        <v>212</v>
      </c>
      <c r="S10" s="1" t="s">
        <v>213</v>
      </c>
      <c r="T10" s="1" t="s">
        <v>214</v>
      </c>
      <c r="U10" s="1" t="s">
        <v>215</v>
      </c>
      <c r="V10" s="1" t="s">
        <v>216</v>
      </c>
      <c r="W10" s="1" t="s">
        <v>217</v>
      </c>
      <c r="X10" s="1" t="s">
        <v>218</v>
      </c>
      <c r="Y10" s="1" t="s">
        <v>219</v>
      </c>
      <c r="Z10" s="1" t="s">
        <v>220</v>
      </c>
      <c r="AA10" s="1" t="s">
        <v>221</v>
      </c>
      <c r="AB10" s="1" t="s">
        <v>222</v>
      </c>
      <c r="AC10" s="1" t="s">
        <v>223</v>
      </c>
      <c r="AD10" s="1" t="s">
        <v>224</v>
      </c>
      <c r="AE10" s="1" t="s">
        <v>225</v>
      </c>
      <c r="AF10" s="1" t="s">
        <v>226</v>
      </c>
      <c r="AG10" s="1" t="s">
        <v>227</v>
      </c>
      <c r="AH10" s="1" t="s">
        <v>228</v>
      </c>
      <c r="AI10" s="1" t="s">
        <v>229</v>
      </c>
      <c r="AJ10" s="1" t="s">
        <v>230</v>
      </c>
      <c r="AK10" s="1" t="s">
        <v>231</v>
      </c>
      <c r="AL10" s="1" t="s">
        <v>232</v>
      </c>
    </row>
    <row r="11" spans="1:702">
      <c r="A11" s="1" t="s">
        <v>233</v>
      </c>
      <c r="B11" s="1" t="s">
        <v>234</v>
      </c>
      <c r="C11" s="1" t="s">
        <v>235</v>
      </c>
      <c r="D11" s="1" t="s">
        <v>236</v>
      </c>
      <c r="E11" s="1" t="s">
        <v>237</v>
      </c>
      <c r="F11" s="1" t="s">
        <v>237</v>
      </c>
      <c r="G11" s="1" t="s">
        <v>238</v>
      </c>
      <c r="H11" s="1" t="s">
        <v>238</v>
      </c>
      <c r="I11" s="1" t="s">
        <v>239</v>
      </c>
      <c r="J11" s="1" t="s">
        <v>240</v>
      </c>
      <c r="K11" s="1" t="s">
        <v>241</v>
      </c>
      <c r="L11" s="1" t="s">
        <v>241</v>
      </c>
      <c r="M11" s="1" t="s">
        <v>242</v>
      </c>
      <c r="N11" s="1" t="s">
        <v>243</v>
      </c>
      <c r="O11" s="1" t="s">
        <v>244</v>
      </c>
      <c r="P11" s="1" t="s">
        <v>245</v>
      </c>
      <c r="Q11" s="1" t="s">
        <v>246</v>
      </c>
      <c r="R11" s="1" t="s">
        <v>247</v>
      </c>
      <c r="S11" s="1" t="s">
        <v>248</v>
      </c>
      <c r="T11" s="1" t="s">
        <v>249</v>
      </c>
      <c r="U11" s="1" t="s">
        <v>250</v>
      </c>
      <c r="V11" s="1" t="s">
        <v>251</v>
      </c>
      <c r="W11" s="1" t="s">
        <v>252</v>
      </c>
      <c r="X11" s="1" t="s">
        <v>253</v>
      </c>
      <c r="Y11" s="1" t="s">
        <v>254</v>
      </c>
      <c r="Z11" s="1" t="s">
        <v>255</v>
      </c>
      <c r="AA11" s="1" t="s">
        <v>256</v>
      </c>
      <c r="AB11" s="1" t="s">
        <v>257</v>
      </c>
      <c r="AC11" s="1" t="s">
        <v>258</v>
      </c>
      <c r="AD11" s="1" t="s">
        <v>259</v>
      </c>
      <c r="AE11" s="1" t="s">
        <v>260</v>
      </c>
      <c r="AF11" s="1" t="s">
        <v>261</v>
      </c>
      <c r="AG11" s="1" t="s">
        <v>262</v>
      </c>
      <c r="AH11" s="1" t="s">
        <v>263</v>
      </c>
      <c r="AI11" s="1" t="s">
        <v>264</v>
      </c>
      <c r="AJ11" s="1" t="s">
        <v>261</v>
      </c>
      <c r="AK11" s="1" t="s">
        <v>265</v>
      </c>
      <c r="AL11" s="1" t="s">
        <v>266</v>
      </c>
    </row>
    <row r="12" spans="1:702">
      <c r="A12" s="1" t="s">
        <v>267</v>
      </c>
      <c r="B12" s="1" t="s">
        <v>268</v>
      </c>
      <c r="C12" s="1" t="s">
        <v>269</v>
      </c>
      <c r="D12" s="1" t="s">
        <v>269</v>
      </c>
      <c r="E12" s="1" t="s">
        <v>188</v>
      </c>
      <c r="F12" s="1" t="s">
        <v>188</v>
      </c>
      <c r="G12" s="1" t="s">
        <v>188</v>
      </c>
      <c r="H12" s="1" t="s">
        <v>188</v>
      </c>
      <c r="I12" s="1" t="s">
        <v>268</v>
      </c>
      <c r="J12" s="1" t="s">
        <v>268</v>
      </c>
      <c r="K12" s="1" t="s">
        <v>268</v>
      </c>
      <c r="L12" s="1" t="s">
        <v>268</v>
      </c>
      <c r="M12" s="1" t="s">
        <v>269</v>
      </c>
      <c r="N12" s="1" t="s">
        <v>268</v>
      </c>
      <c r="O12" s="1" t="s">
        <v>269</v>
      </c>
      <c r="P12" s="1" t="s">
        <v>268</v>
      </c>
      <c r="Q12" s="1" t="s">
        <v>268</v>
      </c>
      <c r="R12" s="1" t="s">
        <v>269</v>
      </c>
      <c r="S12" s="1" t="s">
        <v>268</v>
      </c>
      <c r="T12" s="1" t="s">
        <v>268</v>
      </c>
      <c r="U12" s="1" t="s">
        <v>268</v>
      </c>
      <c r="V12" s="1" t="s">
        <v>268</v>
      </c>
      <c r="W12" s="1" t="s">
        <v>269</v>
      </c>
      <c r="X12" s="1" t="s">
        <v>269</v>
      </c>
      <c r="Y12" s="1" t="s">
        <v>268</v>
      </c>
      <c r="Z12" s="1" t="s">
        <v>269</v>
      </c>
      <c r="AA12" s="1" t="s">
        <v>268</v>
      </c>
      <c r="AB12" s="1" t="s">
        <v>268</v>
      </c>
      <c r="AC12" s="1" t="s">
        <v>269</v>
      </c>
      <c r="AD12" s="1" t="s">
        <v>268</v>
      </c>
      <c r="AE12" s="1" t="s">
        <v>268</v>
      </c>
      <c r="AF12" s="1" t="s">
        <v>268</v>
      </c>
      <c r="AG12" s="1" t="s">
        <v>269</v>
      </c>
      <c r="AH12" s="1" t="s">
        <v>268</v>
      </c>
      <c r="AI12" s="1" t="s">
        <v>269</v>
      </c>
      <c r="AJ12" s="1" t="s">
        <v>268</v>
      </c>
      <c r="AK12" s="1" t="s">
        <v>269</v>
      </c>
      <c r="AL12" s="1" t="s">
        <v>268</v>
      </c>
    </row>
    <row r="13" spans="1:702">
      <c r="A13" s="1" t="s">
        <v>270</v>
      </c>
      <c r="B13" s="1" t="s">
        <v>271</v>
      </c>
      <c r="C13" s="1" t="s">
        <v>271</v>
      </c>
      <c r="D13" s="1" t="s">
        <v>271</v>
      </c>
      <c r="E13" s="1" t="s">
        <v>272</v>
      </c>
      <c r="F13" s="1" t="s">
        <v>272</v>
      </c>
      <c r="G13" s="1" t="s">
        <v>272</v>
      </c>
      <c r="H13" s="1" t="s">
        <v>272</v>
      </c>
      <c r="I13" s="1" t="s">
        <v>273</v>
      </c>
      <c r="J13" s="1" t="s">
        <v>273</v>
      </c>
      <c r="K13" s="1" t="s">
        <v>271</v>
      </c>
      <c r="L13" s="1" t="s">
        <v>271</v>
      </c>
      <c r="M13" s="1" t="s">
        <v>271</v>
      </c>
      <c r="N13" s="1" t="s">
        <v>271</v>
      </c>
      <c r="O13" s="1" t="s">
        <v>271</v>
      </c>
      <c r="P13" s="1" t="s">
        <v>273</v>
      </c>
      <c r="Q13" s="1" t="s">
        <v>273</v>
      </c>
      <c r="R13" s="1" t="s">
        <v>273</v>
      </c>
      <c r="S13" s="1" t="s">
        <v>273</v>
      </c>
      <c r="T13" s="1" t="s">
        <v>273</v>
      </c>
      <c r="U13" s="1" t="s">
        <v>274</v>
      </c>
      <c r="V13" s="1" t="s">
        <v>273</v>
      </c>
      <c r="W13" s="1" t="s">
        <v>273</v>
      </c>
      <c r="X13" s="1" t="s">
        <v>273</v>
      </c>
      <c r="Y13" s="1" t="s">
        <v>273</v>
      </c>
      <c r="Z13" s="1" t="s">
        <v>273</v>
      </c>
      <c r="AA13" s="1" t="s">
        <v>271</v>
      </c>
      <c r="AB13" s="1" t="s">
        <v>271</v>
      </c>
      <c r="AC13" s="1" t="s">
        <v>271</v>
      </c>
      <c r="AD13" s="1" t="s">
        <v>271</v>
      </c>
      <c r="AE13" s="1" t="s">
        <v>275</v>
      </c>
      <c r="AF13" s="1" t="s">
        <v>275</v>
      </c>
      <c r="AG13" s="1" t="s">
        <v>275</v>
      </c>
      <c r="AH13" s="1" t="s">
        <v>271</v>
      </c>
      <c r="AI13" s="1" t="s">
        <v>271</v>
      </c>
      <c r="AJ13" s="1" t="s">
        <v>271</v>
      </c>
      <c r="AK13" s="1" t="s">
        <v>271</v>
      </c>
      <c r="AL13" s="1" t="s">
        <v>271</v>
      </c>
    </row>
    <row r="14" spans="1:702">
      <c r="A14" s="1" t="s">
        <v>276</v>
      </c>
      <c r="B14" s="1" t="s">
        <v>277</v>
      </c>
      <c r="C14" s="1" t="s">
        <v>277</v>
      </c>
      <c r="D14" s="1" t="s">
        <v>277</v>
      </c>
      <c r="E14" s="1" t="s">
        <v>278</v>
      </c>
      <c r="F14" s="1" t="s">
        <v>278</v>
      </c>
      <c r="G14" s="1" t="s">
        <v>278</v>
      </c>
      <c r="H14" s="1" t="s">
        <v>278</v>
      </c>
      <c r="I14" s="1" t="s">
        <v>279</v>
      </c>
      <c r="J14" s="1" t="s">
        <v>279</v>
      </c>
      <c r="K14" s="1" t="s">
        <v>280</v>
      </c>
      <c r="L14" s="1" t="s">
        <v>280</v>
      </c>
      <c r="M14" s="1" t="s">
        <v>281</v>
      </c>
      <c r="N14" s="1" t="s">
        <v>282</v>
      </c>
      <c r="O14" s="1" t="s">
        <v>282</v>
      </c>
      <c r="P14" s="1" t="s">
        <v>283</v>
      </c>
      <c r="Q14" s="1" t="s">
        <v>283</v>
      </c>
      <c r="R14" s="1" t="s">
        <v>284</v>
      </c>
      <c r="S14" s="1" t="s">
        <v>283</v>
      </c>
      <c r="T14" s="1" t="s">
        <v>283</v>
      </c>
      <c r="U14" s="1" t="s">
        <v>285</v>
      </c>
      <c r="V14" s="1" t="s">
        <v>286</v>
      </c>
      <c r="W14" s="1" t="s">
        <v>287</v>
      </c>
      <c r="X14" s="1" t="s">
        <v>287</v>
      </c>
      <c r="Y14" s="1" t="s">
        <v>288</v>
      </c>
      <c r="Z14" s="1" t="s">
        <v>287</v>
      </c>
      <c r="AA14" s="1" t="s">
        <v>278</v>
      </c>
      <c r="AB14" s="1" t="s">
        <v>278</v>
      </c>
      <c r="AC14" s="1" t="s">
        <v>278</v>
      </c>
      <c r="AD14" s="1" t="s">
        <v>282</v>
      </c>
      <c r="AE14" s="1" t="s">
        <v>282</v>
      </c>
      <c r="AF14" s="1" t="s">
        <v>282</v>
      </c>
      <c r="AG14" s="1" t="s">
        <v>282</v>
      </c>
      <c r="AH14" s="1" t="s">
        <v>289</v>
      </c>
      <c r="AI14" s="1" t="s">
        <v>289</v>
      </c>
      <c r="AJ14" s="1" t="s">
        <v>290</v>
      </c>
      <c r="AK14" s="1" t="s">
        <v>290</v>
      </c>
      <c r="AL14" s="1" t="s">
        <v>290</v>
      </c>
    </row>
    <row r="15" spans="1:702">
      <c r="A15" s="1" t="s">
        <v>291</v>
      </c>
      <c r="K15" s="1" t="s">
        <v>292</v>
      </c>
      <c r="L15" s="1" t="s">
        <v>293</v>
      </c>
      <c r="M15" s="1" t="s">
        <v>294</v>
      </c>
      <c r="AH15" s="1" t="s">
        <v>295</v>
      </c>
      <c r="AI15" s="1" t="s">
        <v>295</v>
      </c>
    </row>
    <row r="16" spans="1:702">
      <c r="A16" s="1" t="s">
        <v>296</v>
      </c>
      <c r="B16" s="1" t="s">
        <v>297</v>
      </c>
      <c r="C16" s="1" t="s">
        <v>298</v>
      </c>
      <c r="D16" s="1" t="s">
        <v>298</v>
      </c>
      <c r="E16" s="1" t="s">
        <v>299</v>
      </c>
      <c r="F16" s="1" t="s">
        <v>299</v>
      </c>
      <c r="G16" s="1" t="s">
        <v>299</v>
      </c>
      <c r="H16" s="1" t="s">
        <v>299</v>
      </c>
      <c r="I16" s="1" t="s">
        <v>300</v>
      </c>
      <c r="J16" s="1" t="s">
        <v>300</v>
      </c>
      <c r="K16" s="1" t="s">
        <v>301</v>
      </c>
      <c r="L16" s="1" t="s">
        <v>301</v>
      </c>
      <c r="M16" s="1" t="s">
        <v>301</v>
      </c>
      <c r="N16" s="1" t="s">
        <v>302</v>
      </c>
      <c r="O16" s="1" t="s">
        <v>302</v>
      </c>
      <c r="P16" s="1" t="s">
        <v>303</v>
      </c>
      <c r="Q16" s="1" t="s">
        <v>303</v>
      </c>
      <c r="R16" s="1" t="s">
        <v>303</v>
      </c>
      <c r="S16" s="1" t="s">
        <v>303</v>
      </c>
      <c r="T16" s="1" t="s">
        <v>304</v>
      </c>
      <c r="U16" s="1" t="s">
        <v>305</v>
      </c>
      <c r="V16" s="1" t="s">
        <v>306</v>
      </c>
      <c r="W16" s="1" t="s">
        <v>307</v>
      </c>
      <c r="X16" s="1" t="s">
        <v>308</v>
      </c>
      <c r="Y16" s="1" t="s">
        <v>309</v>
      </c>
      <c r="Z16" s="1" t="s">
        <v>310</v>
      </c>
      <c r="AA16" s="1" t="s">
        <v>311</v>
      </c>
      <c r="AB16" s="1" t="s">
        <v>311</v>
      </c>
      <c r="AC16" s="1" t="s">
        <v>312</v>
      </c>
      <c r="AD16" s="1" t="s">
        <v>313</v>
      </c>
      <c r="AE16" s="1" t="s">
        <v>313</v>
      </c>
      <c r="AF16" s="1" t="s">
        <v>313</v>
      </c>
      <c r="AG16" s="1" t="s">
        <v>313</v>
      </c>
      <c r="AH16" s="1" t="s">
        <v>314</v>
      </c>
      <c r="AI16" s="1" t="s">
        <v>314</v>
      </c>
      <c r="AJ16" s="1" t="s">
        <v>315</v>
      </c>
      <c r="AK16" s="1" t="s">
        <v>315</v>
      </c>
      <c r="AL16" s="1" t="s">
        <v>315</v>
      </c>
    </row>
    <row r="17" spans="1:702">
      <c r="A17" s="1" t="s">
        <v>316</v>
      </c>
      <c r="B17" s="1" t="s">
        <v>317</v>
      </c>
      <c r="C17" s="1" t="s">
        <v>317</v>
      </c>
      <c r="D17" s="1" t="s">
        <v>317</v>
      </c>
      <c r="E17" s="1" t="s">
        <v>318</v>
      </c>
      <c r="F17" s="1" t="s">
        <v>318</v>
      </c>
      <c r="G17" s="1" t="s">
        <v>319</v>
      </c>
      <c r="H17" s="1" t="s">
        <v>319</v>
      </c>
      <c r="I17" s="1" t="s">
        <v>319</v>
      </c>
      <c r="J17" s="1" t="s">
        <v>319</v>
      </c>
      <c r="K17" s="1" t="s">
        <v>320</v>
      </c>
      <c r="L17" s="1" t="s">
        <v>320</v>
      </c>
      <c r="M17" s="1" t="s">
        <v>320</v>
      </c>
      <c r="N17" s="1" t="s">
        <v>317</v>
      </c>
      <c r="O17" s="1" t="s">
        <v>317</v>
      </c>
      <c r="P17" s="1" t="s">
        <v>319</v>
      </c>
      <c r="Q17" s="1" t="s">
        <v>319</v>
      </c>
      <c r="R17" s="1" t="s">
        <v>319</v>
      </c>
      <c r="S17" s="1" t="s">
        <v>319</v>
      </c>
      <c r="T17" s="1" t="s">
        <v>319</v>
      </c>
      <c r="U17" s="1" t="s">
        <v>320</v>
      </c>
      <c r="V17" s="1" t="s">
        <v>317</v>
      </c>
      <c r="W17" s="1" t="s">
        <v>317</v>
      </c>
      <c r="X17" s="1" t="s">
        <v>317</v>
      </c>
      <c r="Y17" s="1" t="s">
        <v>317</v>
      </c>
      <c r="Z17" s="1" t="s">
        <v>317</v>
      </c>
      <c r="AA17" s="1" t="s">
        <v>321</v>
      </c>
      <c r="AB17" s="1" t="s">
        <v>321</v>
      </c>
      <c r="AC17" s="1" t="s">
        <v>321</v>
      </c>
      <c r="AD17" s="1" t="s">
        <v>317</v>
      </c>
      <c r="AE17" s="1" t="s">
        <v>317</v>
      </c>
      <c r="AF17" s="1" t="s">
        <v>317</v>
      </c>
      <c r="AG17" s="1" t="s">
        <v>317</v>
      </c>
      <c r="AH17" s="1" t="s">
        <v>319</v>
      </c>
      <c r="AI17" s="1" t="s">
        <v>319</v>
      </c>
      <c r="AJ17" s="1" t="s">
        <v>321</v>
      </c>
      <c r="AK17" s="1" t="s">
        <v>321</v>
      </c>
      <c r="AL17" s="1" t="s">
        <v>321</v>
      </c>
    </row>
    <row r="18" spans="1:702">
      <c r="A18" s="1" t="s">
        <v>322</v>
      </c>
      <c r="B18" s="1" t="s">
        <v>323</v>
      </c>
      <c r="C18" s="1" t="s">
        <v>324</v>
      </c>
      <c r="D18" s="1" t="s">
        <v>324</v>
      </c>
      <c r="E18" s="1" t="s">
        <v>323</v>
      </c>
      <c r="F18" s="1" t="s">
        <v>323</v>
      </c>
      <c r="G18" s="1" t="s">
        <v>323</v>
      </c>
      <c r="H18" s="1" t="s">
        <v>323</v>
      </c>
      <c r="I18" s="1" t="s">
        <v>323</v>
      </c>
      <c r="J18" s="1" t="s">
        <v>323</v>
      </c>
      <c r="K18" s="1" t="s">
        <v>323</v>
      </c>
      <c r="L18" s="1" t="s">
        <v>324</v>
      </c>
      <c r="M18" s="1" t="s">
        <v>324</v>
      </c>
      <c r="N18" s="1" t="s">
        <v>324</v>
      </c>
      <c r="O18" s="1" t="s">
        <v>324</v>
      </c>
      <c r="P18" s="1" t="s">
        <v>324</v>
      </c>
      <c r="Q18" s="1" t="s">
        <v>324</v>
      </c>
      <c r="R18" s="1" t="s">
        <v>324</v>
      </c>
      <c r="S18" s="1" t="s">
        <v>324</v>
      </c>
      <c r="T18" s="1" t="s">
        <v>324</v>
      </c>
      <c r="U18" s="1" t="s">
        <v>323</v>
      </c>
      <c r="V18" s="1" t="s">
        <v>323</v>
      </c>
      <c r="W18" s="1" t="s">
        <v>323</v>
      </c>
      <c r="X18" s="1" t="s">
        <v>323</v>
      </c>
      <c r="Y18" s="1" t="s">
        <v>323</v>
      </c>
      <c r="Z18" s="1" t="s">
        <v>324</v>
      </c>
      <c r="AA18" s="1" t="s">
        <v>323</v>
      </c>
      <c r="AB18" s="1" t="s">
        <v>323</v>
      </c>
      <c r="AC18" s="1" t="s">
        <v>323</v>
      </c>
      <c r="AD18" s="1" t="s">
        <v>324</v>
      </c>
      <c r="AE18" s="1" t="s">
        <v>324</v>
      </c>
      <c r="AF18" s="1" t="s">
        <v>324</v>
      </c>
      <c r="AG18" s="1" t="s">
        <v>324</v>
      </c>
      <c r="AH18" s="1" t="s">
        <v>324</v>
      </c>
      <c r="AI18" s="1" t="s">
        <v>323</v>
      </c>
      <c r="AJ18" s="1" t="s">
        <v>324</v>
      </c>
      <c r="AK18" s="1" t="s">
        <v>324</v>
      </c>
      <c r="AL18" s="1" t="s">
        <v>324</v>
      </c>
    </row>
    <row r="19" spans="1:702">
      <c r="A19" s="1" t="s">
        <v>325</v>
      </c>
      <c r="B19" s="1" t="s">
        <v>324</v>
      </c>
      <c r="C19" s="1" t="s">
        <v>326</v>
      </c>
      <c r="D19" s="1" t="s">
        <v>326</v>
      </c>
      <c r="E19" s="1" t="s">
        <v>188</v>
      </c>
      <c r="F19" s="1" t="s">
        <v>188</v>
      </c>
      <c r="G19" s="1" t="s">
        <v>188</v>
      </c>
      <c r="H19" s="1" t="s">
        <v>188</v>
      </c>
      <c r="I19" s="1" t="s">
        <v>327</v>
      </c>
      <c r="J19" s="1" t="s">
        <v>327</v>
      </c>
      <c r="K19" s="1" t="s">
        <v>324</v>
      </c>
      <c r="L19" s="1" t="s">
        <v>324</v>
      </c>
      <c r="M19" s="1" t="s">
        <v>324</v>
      </c>
      <c r="N19" s="1" t="s">
        <v>326</v>
      </c>
      <c r="O19" s="1" t="s">
        <v>326</v>
      </c>
      <c r="P19" s="1" t="s">
        <v>324</v>
      </c>
      <c r="Q19" s="1" t="s">
        <v>324</v>
      </c>
      <c r="R19" s="1" t="s">
        <v>326</v>
      </c>
      <c r="S19" s="1" t="s">
        <v>324</v>
      </c>
      <c r="T19" s="1" t="s">
        <v>323</v>
      </c>
      <c r="U19" s="1" t="s">
        <v>323</v>
      </c>
      <c r="V19" s="1" t="s">
        <v>324</v>
      </c>
      <c r="W19" s="1" t="s">
        <v>326</v>
      </c>
      <c r="X19" s="1" t="s">
        <v>326</v>
      </c>
      <c r="Y19" s="1" t="s">
        <v>324</v>
      </c>
      <c r="Z19" s="1" t="s">
        <v>324</v>
      </c>
      <c r="AA19" s="1" t="s">
        <v>324</v>
      </c>
      <c r="AB19" s="1" t="s">
        <v>324</v>
      </c>
      <c r="AC19" s="1" t="s">
        <v>324</v>
      </c>
      <c r="AD19" s="1" t="s">
        <v>324</v>
      </c>
      <c r="AE19" s="1" t="s">
        <v>324</v>
      </c>
      <c r="AF19" s="1" t="s">
        <v>324</v>
      </c>
      <c r="AG19" s="1" t="s">
        <v>324</v>
      </c>
      <c r="AH19" s="1" t="s">
        <v>324</v>
      </c>
      <c r="AI19" s="1" t="s">
        <v>324</v>
      </c>
      <c r="AJ19" s="1" t="s">
        <v>324</v>
      </c>
      <c r="AK19" s="1" t="s">
        <v>324</v>
      </c>
      <c r="AL19" s="1" t="s">
        <v>324</v>
      </c>
    </row>
    <row r="20" spans="1:702">
      <c r="A20" s="1" t="s">
        <v>328</v>
      </c>
      <c r="B20" s="1" t="s">
        <v>329</v>
      </c>
      <c r="C20" s="1" t="s">
        <v>329</v>
      </c>
      <c r="D20" s="1" t="s">
        <v>329</v>
      </c>
      <c r="E20" s="1" t="s">
        <v>329</v>
      </c>
      <c r="F20" s="1" t="s">
        <v>329</v>
      </c>
      <c r="G20" s="1" t="s">
        <v>329</v>
      </c>
      <c r="H20" s="1" t="s">
        <v>329</v>
      </c>
      <c r="I20" s="1" t="s">
        <v>329</v>
      </c>
      <c r="J20" s="1" t="s">
        <v>329</v>
      </c>
      <c r="K20" s="1" t="s">
        <v>330</v>
      </c>
      <c r="L20" s="1" t="s">
        <v>330</v>
      </c>
      <c r="M20" s="1" t="s">
        <v>330</v>
      </c>
      <c r="N20" s="1" t="s">
        <v>329</v>
      </c>
      <c r="O20" s="1" t="s">
        <v>329</v>
      </c>
      <c r="P20" s="1" t="s">
        <v>329</v>
      </c>
      <c r="Q20" s="1" t="s">
        <v>329</v>
      </c>
      <c r="R20" s="1" t="s">
        <v>331</v>
      </c>
      <c r="S20" s="1" t="s">
        <v>329</v>
      </c>
      <c r="T20" s="1" t="s">
        <v>329</v>
      </c>
      <c r="U20" s="1" t="s">
        <v>329</v>
      </c>
      <c r="V20" s="1" t="s">
        <v>329</v>
      </c>
      <c r="W20" s="1" t="s">
        <v>329</v>
      </c>
      <c r="X20" s="1" t="s">
        <v>329</v>
      </c>
      <c r="Y20" s="1" t="s">
        <v>329</v>
      </c>
      <c r="Z20" s="1" t="s">
        <v>329</v>
      </c>
      <c r="AA20" s="1" t="s">
        <v>329</v>
      </c>
      <c r="AB20" s="1" t="s">
        <v>329</v>
      </c>
      <c r="AC20" s="1" t="s">
        <v>329</v>
      </c>
      <c r="AD20" s="1" t="s">
        <v>329</v>
      </c>
      <c r="AE20" s="1" t="s">
        <v>329</v>
      </c>
      <c r="AF20" s="1" t="s">
        <v>329</v>
      </c>
      <c r="AG20" s="1" t="s">
        <v>329</v>
      </c>
      <c r="AH20" s="1" t="s">
        <v>329</v>
      </c>
      <c r="AI20" s="1" t="s">
        <v>332</v>
      </c>
      <c r="AJ20" s="1" t="s">
        <v>329</v>
      </c>
      <c r="AK20" s="1" t="s">
        <v>329</v>
      </c>
      <c r="AL20" s="1" t="s">
        <v>333</v>
      </c>
    </row>
    <row r="21" spans="1:702">
      <c r="A21" s="1" t="s">
        <v>334</v>
      </c>
      <c r="B21" s="1" t="s">
        <v>335</v>
      </c>
      <c r="C21" s="1" t="s">
        <v>335</v>
      </c>
      <c r="D21" s="1" t="s">
        <v>335</v>
      </c>
      <c r="E21" s="1" t="s">
        <v>326</v>
      </c>
      <c r="F21" s="1" t="s">
        <v>326</v>
      </c>
      <c r="G21" s="1" t="s">
        <v>326</v>
      </c>
      <c r="H21" s="1" t="s">
        <v>326</v>
      </c>
      <c r="I21" s="1" t="s">
        <v>336</v>
      </c>
      <c r="J21" s="1" t="s">
        <v>336</v>
      </c>
      <c r="K21" s="1" t="s">
        <v>326</v>
      </c>
      <c r="L21" s="1" t="s">
        <v>326</v>
      </c>
      <c r="M21" s="1" t="s">
        <v>326</v>
      </c>
      <c r="N21" s="1" t="s">
        <v>326</v>
      </c>
      <c r="O21" s="1" t="s">
        <v>326</v>
      </c>
      <c r="U21" s="1" t="s">
        <v>337</v>
      </c>
      <c r="V21" s="1" t="s">
        <v>338</v>
      </c>
      <c r="W21" s="1" t="s">
        <v>339</v>
      </c>
      <c r="X21" s="1" t="s">
        <v>339</v>
      </c>
      <c r="Z21" s="1" t="s">
        <v>340</v>
      </c>
      <c r="AD21" s="1" t="s">
        <v>326</v>
      </c>
      <c r="AE21" s="1" t="s">
        <v>326</v>
      </c>
      <c r="AF21" s="1" t="s">
        <v>326</v>
      </c>
      <c r="AG21" s="1" t="s">
        <v>326</v>
      </c>
      <c r="AH21" s="1" t="s">
        <v>326</v>
      </c>
      <c r="AI21" s="1" t="s">
        <v>341</v>
      </c>
      <c r="AJ21" s="1" t="s">
        <v>342</v>
      </c>
      <c r="AK21" s="1" t="s">
        <v>342</v>
      </c>
      <c r="AL21" s="1" t="s">
        <v>343</v>
      </c>
    </row>
    <row r="22" spans="1:702">
      <c r="A22" s="1" t="s">
        <v>344</v>
      </c>
      <c r="B22" s="2" t="str">
        <f>HYPERLINK("https://www.solarquotes.com.au/wp-content/uploads/2021/01/delta-home-222.pdf","Yes")</f>
        <v>Yes</v>
      </c>
      <c r="C22" s="2" t="str">
        <f>HYPERLINK("https://www.solarquotes.com.au/wp-content/uploads/2021/01/delta-threephase-5kW.pdf","Yes")</f>
        <v>Yes</v>
      </c>
      <c r="D22" s="2" t="str">
        <f>HYPERLINK("https://www.solarquotes.com.au/wp-content/uploads/2021/01/delta-threephase-10kW.pdf","Yes")</f>
        <v>Yes</v>
      </c>
      <c r="E22" s="2" t="str">
        <f>HYPERLINK("https://www.solarquotes.com.au/wp-content/uploads/2023/06/enphase-iq8-datasheet.pdf","Yes")</f>
        <v>Yes</v>
      </c>
      <c r="F22" s="2" t="str">
        <f>HYPERLINK("https://www.solarquotes.com.au/wp-content/uploads/2023/06/enphase-iq8-datasheet.pdf","Yes")</f>
        <v>Yes</v>
      </c>
      <c r="G22" s="2" t="str">
        <f>HYPERLINK("https://www.solarquotes.com.au/wp-content/uploads/2021/01/enphase-IQ7A.pdf","Yes")</f>
        <v>Yes</v>
      </c>
      <c r="H22" s="2" t="str">
        <f>HYPERLINK("https://www.solarquotes.com.au/wp-content/uploads/2023/10/enphase-iq7x.pdf","Yes")</f>
        <v>Yes</v>
      </c>
      <c r="I22" s="2" t="str">
        <f>HYPERLINK("https://www.solarquotes.com.au/wp-content/uploads/2021/02/FIMER_UNO-DM-3.3-3.6-4.0-4.6-5.0-TL-PLUS-Q__EN_Rev_G_0.pdf","Yes")</f>
        <v>Yes</v>
      </c>
      <c r="J22" s="2" t="str">
        <f>HYPERLINK("https://www.solarquotes.com.au/wp-content/uploads/2021/02/FIMER_UNO-DM-6.0-TL-PLUS-Q__EN_Rev_F.pdf","Yes")</f>
        <v>Yes</v>
      </c>
      <c r="K22" s="2" t="str">
        <f>HYPERLINK("https://www.solarquotes.com.au/wp-content/uploads/2023/01/fronius-gen24-datasheet.pdf","Yes")</f>
        <v>Yes</v>
      </c>
      <c r="L22" s="2" t="str">
        <f>HYPERLINK("https://www.solarquotes.com.au/wp-content/uploads/2021/01/Fronius-Primo-Datasheet.pdf","Yes")</f>
        <v>Yes</v>
      </c>
      <c r="M22" s="2" t="str">
        <f>HYPERLINK("https://www.solarquotes.com.au/wp-content/uploads/2021/01/Fronius-Symo-Datasheet.pdf","Yes")</f>
        <v>Yes</v>
      </c>
      <c r="N22" s="2" t="str">
        <f>HYPERLINK("https://www.solarquotes.com.au/wp-content/uploads/2023/06/GEP-5-10kW_AU.pdf","Yes")</f>
        <v>Yes</v>
      </c>
      <c r="O22" s="2" t="str">
        <f>HYPERLINK("https://www.solarquotes.com.au/wp-content/uploads/2023/06/GEP-5-20kW_AU.pdf","Yes")</f>
        <v>Yes</v>
      </c>
      <c r="P22" s="2" t="str">
        <f>HYPERLINK("https://www.solarquotes.com.au/wp-content/uploads/2023/01/GW_DNS-G3_Datasheet-AU.pdf","Yes")</f>
        <v>Yes</v>
      </c>
      <c r="Q22" s="2" t="str">
        <f>HYPERLINK("https://www.solarquotes.com.au/wp-content/uploads/2021/01/GW_DNS_Datasheet-AU.pdf","Yes")</f>
        <v>Yes</v>
      </c>
      <c r="R22" s="2" t="str">
        <f>HYPERLINK("https://www.solarquotes.com.au/wp-content/uploads/2021/01/goodwe-sdt-g2.pdf","Yes")</f>
        <v>Yes</v>
      </c>
      <c r="S22" s="2" t="str">
        <f>HYPERLINK("https://www.solarquotes.com.au/wp-content/uploads/2021/01/GW_MS_Datasheet-AU.pdf","Yes")</f>
        <v>Yes</v>
      </c>
      <c r="T22" s="2" t="str">
        <f>HYPERLINK("https://www.solarquotes.com.au/wp-content/uploads/2021/01/GW_NS_Datasheet-AU.pdf","Yes")</f>
        <v>Yes</v>
      </c>
      <c r="U22" s="2" t="str">
        <f>HYPERLINK("https://www.solarquotes.com.au/wp-content/uploads/2021/01/mil-eclipse-datasheet.pdf","Yes")</f>
        <v>Yes</v>
      </c>
      <c r="V22" s="2" t="str">
        <f>HYPERLINK("https://www.solarquotes.com.au/wp-content/uploads/2021/01/sma-sunnyboy-3.0-6.0.pdf","Yes")</f>
        <v>Yes</v>
      </c>
      <c r="W22" s="2" t="str">
        <f>HYPERLINK("https://www.solarquotes.com.au/wp-content/uploads/2021/01/sunny-tripower-3.0-6.0.pdf","Yes")</f>
        <v>Yes</v>
      </c>
      <c r="X22" s="2" t="str">
        <f>HYPERLINK("https://www.solarquotes.com.au/wp-content/uploads/2021/01/sunny-tripower-8.0-10.0.pdf","Yes")</f>
        <v>Yes</v>
      </c>
      <c r="Y22" s="2" t="str">
        <f>HYPERLINK("https://www.solarquotes.com.au/wp-content/uploads/2021/01/sma-sunnyboy-1.5-2.5.pdf","Yes")</f>
        <v>Yes</v>
      </c>
      <c r="Z22" s="2" t="str">
        <f>HYPERLINK("https://www.solarquotes.com.au/wp-content/uploads/2021/01/sunny-tripower-15.0.pdf","Yes")</f>
        <v>Yes</v>
      </c>
      <c r="AA22" s="2" t="str">
        <f>HYPERLINK("https://www.solarquotes.com.au/wp-content/uploads/2021/01/solaredge-hdwave-genesis.pdf","Yes")</f>
        <v>Yes</v>
      </c>
      <c r="AB22" s="2" t="str">
        <f>HYPERLINK("https://www.solarquotes.com.au/wp-content/uploads/2021/01/solaredge-hdwave-genesis.pdf","Yes")</f>
        <v>Yes</v>
      </c>
      <c r="AC22" s="2" t="str">
        <f>HYPERLINK("https://www.solarquotes.com.au/wp-content/uploads/2021/01/solaredge-threephase.pdf","Yes")</f>
        <v>Yes</v>
      </c>
      <c r="AD22" s="2" t="str">
        <f>HYPERLINK("https://www.solarquotes.com.au/wp-content/uploads/2023/01/S5-GR1P3-6K.pdf","Yes")</f>
        <v>Yes</v>
      </c>
      <c r="AE22" s="2" t="str">
        <f>HYPERLINK("https://www.solarquotes.com.au/wp-content/uploads/2023/01/Datasheet_S5-GR1P7-10K-AUS.pdf","Yes")</f>
        <v>Yes</v>
      </c>
      <c r="AF22" s="2" t="str">
        <f>HYPERLINK("https://www.solarquotes.com.au/wp-content/uploads/2023/06/Solis_datasheet_S6-GR1P7-8K2_AUS_V2.1_2023_04.pdf","Yes")</f>
        <v>Yes</v>
      </c>
      <c r="AG22" s="2" t="str">
        <f>HYPERLINK("https://www.solarquotes.com.au/wp-content/uploads/2023/01/Solis_datasheet_S5-GR3P5-25K-AU-1.pdf","Yes")</f>
        <v>Yes</v>
      </c>
      <c r="AH22" s="2" t="str">
        <f>HYPERLINK("https://www.solarquotes.com.au/wp-content/uploads/2023/01/sungrow-sgrs.pdf","Yes")</f>
        <v>Yes</v>
      </c>
      <c r="AI22" s="2" t="str">
        <f>HYPERLINK("https://www.solarquotes.com.au/wp-content/uploads/2021/01/sungrow-sgRT.pdf","Yes")</f>
        <v>Yes</v>
      </c>
      <c r="AJ22" s="2" t="str">
        <f>HYPERLINK("https://www.solarquotes.com.au/wp-content/uploads/2021/12/sunways-sts-3-6.pdf","Yes")</f>
        <v>Yes</v>
      </c>
      <c r="AK22" s="2" t="str">
        <f>HYPERLINK("https://www.solarquotes.com.au/wp-content/uploads/2021/12/sunways-stt.pdf","Yes")</f>
        <v>Yes</v>
      </c>
      <c r="AL22" s="2" t="str">
        <f>HYPERLINK("https://www.solarquotes.com.au/wp-content/uploads/2023/07/STS-711KTL-Datasheet-EN.pdf","Yes")</f>
        <v>Yes</v>
      </c>
    </row>
    <row r="23" spans="1:702">
      <c r="A23" s="1" t="s">
        <v>345</v>
      </c>
      <c r="B23" s="2" t="str">
        <f>HYPERLINK("https://www.solarquotes.com.au/wp-content/uploads/2021/01/delta-warranty.pdf","Yes")</f>
        <v>Yes</v>
      </c>
      <c r="C23" s="2" t="str">
        <f>HYPERLINK("https://www.solarquotes.com.au/wp-content/uploads/2021/01/delta-warranty.pdf","Yes")</f>
        <v>Yes</v>
      </c>
      <c r="D23" s="2" t="str">
        <f>HYPERLINK("https://www.solarquotes.com.au/wp-content/uploads/2021/01/delta-warranty.pdf","Yes")</f>
        <v>Yes</v>
      </c>
      <c r="E23" s="1" t="s">
        <v>323</v>
      </c>
      <c r="F23" s="1" t="s">
        <v>323</v>
      </c>
      <c r="G23" s="2" t="str">
        <f>HYPERLINK("https://www.solarquotes.com.au/wp-content/uploads/2021/01/enphase-warranty.pdf","Yes")</f>
        <v>Yes</v>
      </c>
      <c r="H23" s="2" t="str">
        <f>HYPERLINK("https://www.solarquotes.com.au/wp-content/uploads/2021/01/enphase-warranty.pdf","Yes")</f>
        <v>Yes</v>
      </c>
      <c r="I23" s="2" t="str">
        <f>HYPERLINK("https://www.solarquotes.com.au/wp-content/uploads/2021/02/PVP_INVERTERS_Warranty_-01032020_AU-Version-FIMER-R1-1.pdf","Yes")</f>
        <v>Yes</v>
      </c>
      <c r="J23" s="2" t="str">
        <f>HYPERLINK("https://www.solarquotes.com.au/wp-content/uploads/2021/02/PVP_INVERTERS_Warranty_-01032020_AU-Version-FIMER-R1-1.pdf","Yes")</f>
        <v>Yes</v>
      </c>
      <c r="K23" s="2" t="str">
        <f>HYPERLINK("https://www.solarquotes.com.au/wp-content/uploads/2021/01/fronius-warranty-aus.pdf","Yes")</f>
        <v>Yes</v>
      </c>
      <c r="L23" s="2" t="str">
        <f>HYPERLINK("https://www.solarquotes.com.au/wp-content/uploads/2021/01/Fronius-warranty.pdf","Yes")</f>
        <v>Yes</v>
      </c>
      <c r="M23" s="2" t="str">
        <f>HYPERLINK("https://www.solarquotes.com.au/wp-content/uploads/2021/01/Fronius-warranty.pdf","Yes")</f>
        <v>Yes</v>
      </c>
      <c r="N23" s="2" t="str">
        <f>HYPERLINK("https://www.solarquotes.com.au/wp-content/uploads/2023/06/Limited-Warranty-for-GE-Solar-Inverter-in-Australia-Rev-2.8.pdf","Yes")</f>
        <v>Yes</v>
      </c>
      <c r="O23" s="2" t="str">
        <f>HYPERLINK("https://www.solarquotes.com.au/wp-content/uploads/2023/06/Limited-Warranty-for-GE-Solar-Inverter-in-Australia-Rev-2.8.pdf","Yes")</f>
        <v>Yes</v>
      </c>
      <c r="P23" s="2" t="str">
        <f>HYPERLINK("https://www.solarquotes.com.au/wp-content/uploads/2023/01/GOODWE-Limited-Warranty-for-Inverter-System-AUNZ.pdf","Yes")</f>
        <v>Yes</v>
      </c>
      <c r="Q23" s="2" t="str">
        <f>HYPERLINK("https://www.solarquotes.com.au/wp-content/uploads/2021/01/goodwe-warranty-au.pdf","Yes")</f>
        <v>Yes</v>
      </c>
      <c r="R23" s="2" t="str">
        <f>HYPERLINK("https://www.solarquotes.com.au/wp-content/uploads/2021/01/goodwe-warranty-au.pdf","Yes")</f>
        <v>Yes</v>
      </c>
      <c r="S23" s="2" t="str">
        <f>HYPERLINK("https://www.solarquotes.com.au/wp-content/uploads/2021/01/goodwe-warranty-au.pdf","Yes")</f>
        <v>Yes</v>
      </c>
      <c r="T23" s="2" t="str">
        <f>HYPERLINK("https://www.solarquotes.com.au/wp-content/uploads/2021/01/goodwe-warranty-au.pdf","Yes")</f>
        <v>Yes</v>
      </c>
      <c r="U23" s="2" t="str">
        <f>HYPERLINK("https://www.solarquotes.com.au/wp-content/uploads/2021/01/mil-solar-warranty.pdf","Yes")</f>
        <v>Yes</v>
      </c>
      <c r="V23" s="2" t="str">
        <f>HYPERLINK("https://www.solarquotes.com.au/wp-content/uploads/2021/01/sma-warranty.pdf","Yes")</f>
        <v>Yes</v>
      </c>
      <c r="W23" s="2" t="str">
        <f>HYPERLINK("https://www.solarquotes.com.au/wp-content/uploads/2021/01/sma-warranty.pdf","Yes")</f>
        <v>Yes</v>
      </c>
      <c r="X23" s="2" t="str">
        <f>HYPERLINK("https://www.solarquotes.com.au/wp-content/uploads/2021/01/sma-warranty.pdf","Yes")</f>
        <v>Yes</v>
      </c>
      <c r="Y23" s="2" t="str">
        <f>HYPERLINK("https://www.solarquotes.com.au/wp-content/uploads/2021/01/sma-warranty.pdf","Yes")</f>
        <v>Yes</v>
      </c>
      <c r="Z23" s="2" t="str">
        <f>HYPERLINK("https://www.solarquotes.com.au/wp-content/uploads/2021/01/sma-warranty.pdf","Yes")</f>
        <v>Yes</v>
      </c>
      <c r="AA23" s="2" t="str">
        <f>HYPERLINK("https://www.solarquotes.com.au/wp-content/uploads/2020/11/solaredge-warranty.pdf","Yes")</f>
        <v>Yes</v>
      </c>
      <c r="AB23" s="2" t="str">
        <f>HYPERLINK("https://www.solarquotes.com.au/wp-content/uploads/2020/11/solaredge-warranty.pdf","Yes")</f>
        <v>Yes</v>
      </c>
      <c r="AC23" s="2" t="str">
        <f>HYPERLINK("https://www.solarquotes.com.au/wp-content/uploads/2020/11/solaredge-warranty.pdf","Yes")</f>
        <v>Yes</v>
      </c>
      <c r="AD23" s="2" t="str">
        <f>HYPERLINK("https://www.solarquotes.com.au/wp-content/uploads/2023/01/WARRANTY-TERMS-AND-CONDITIONS-FOR-AUS-NZ-ONLY_111122.pdf","Yes")</f>
        <v>Yes</v>
      </c>
      <c r="AE23" s="2" t="str">
        <f>HYPERLINK("https://www.solarquotes.com.au/wp-content/uploads/2023/01/WARRANTY-TERMS-AND-CONDITIONS-FOR-AUS-NZ-ONLY_111122.pdf","Yes")</f>
        <v>Yes</v>
      </c>
      <c r="AF23" s="2" t="str">
        <f>HYPERLINK("https://www.solarquotes.com.au/wp-content/uploads/2023/01/WARRANTY-TERMS-AND-CONDITIONS-FOR-AUS-NZ-ONLY_111122.pdf","Yes")</f>
        <v>Yes</v>
      </c>
      <c r="AG23" s="2" t="str">
        <f>HYPERLINK("https://www.solarquotes.com.au/wp-content/uploads/2023/01/WARRANTY-TERMS-AND-CONDITIONS-FOR-AUS-NZ-ONLY_111122.pdf","Yes")</f>
        <v>Yes</v>
      </c>
      <c r="AH23" s="2" t="str">
        <f>HYPERLINK("https://www.solarquotes.com.au/wp-content/uploads/2023/01/sungrow-warranty-v3.pdf","Yes")</f>
        <v>Yes</v>
      </c>
      <c r="AI23" s="2" t="str">
        <f>HYPERLINK("https://www.solarquotes.com.au/wp-content/uploads/2021/01/sungrow-warranty-aus.pdf","Yes")</f>
        <v>Yes</v>
      </c>
      <c r="AJ23" s="2" t="str">
        <f>HYPERLINK("https://www.solarquotes.com.au/wp-content/uploads/2021/12/sunways-warranty.pdf","Yes")</f>
        <v>Yes</v>
      </c>
      <c r="AK23" s="2" t="str">
        <f>HYPERLINK("https://www.solarquotes.com.au/wp-content/uploads/2021/12/sunways-warranty.pdf","Yes")</f>
        <v>Yes</v>
      </c>
      <c r="AL23" s="2" t="str">
        <f>HYPERLINK("https://www.solarquotes.com.au/wp-content/uploads/2021/12/sunways-warranty.pdf","Yes")</f>
        <v>Yes</v>
      </c>
    </row>
    <row r="24" spans="1:702">
      <c r="A24" s="1" t="s">
        <v>346</v>
      </c>
      <c r="B24" s="2" t="str">
        <f>HYPERLINK("https://www.solarquotes.com.au/inverters/delta-review.html","Here")</f>
        <v>Here</v>
      </c>
      <c r="C24" s="2" t="str">
        <f>HYPERLINK("https://www.solarquotes.com.au/inverters/delta-review.html","Here")</f>
        <v>Here</v>
      </c>
      <c r="D24" s="2" t="str">
        <f>HYPERLINK("https://www.solarquotes.com.au/inverters/delta-review.html","Here")</f>
        <v>Here</v>
      </c>
      <c r="E24" s="2" t="str">
        <f>HYPERLINK("https://www.solarquotes.com.au/inverters/enphase-review.html","Here")</f>
        <v>Here</v>
      </c>
      <c r="F24" s="2" t="str">
        <f>HYPERLINK("https://www.solarquotes.com.au/inverters/enphase-review.html","Here")</f>
        <v>Here</v>
      </c>
      <c r="G24" s="2" t="str">
        <f>HYPERLINK("https://www.solarquotes.com.au/inverters/enphase-review.html","Here")</f>
        <v>Here</v>
      </c>
      <c r="H24" s="2" t="str">
        <f>HYPERLINK("https://www.solarquotes.com.au/inverters/enphase-review.html","Here")</f>
        <v>Here</v>
      </c>
      <c r="I24" s="2" t="str">
        <f>HYPERLINK("https://www.solarquotes.com.au/inverters/abb-review.html","Here")</f>
        <v>Here</v>
      </c>
      <c r="J24" s="2" t="str">
        <f>HYPERLINK("https://www.solarquotes.com.au/inverters/abb-review.html","Here")</f>
        <v>Here</v>
      </c>
      <c r="K24" s="2" t="str">
        <f>HYPERLINK("https://www.solarquotes.com.au/inverters/fronius-review.html","Here")</f>
        <v>Here</v>
      </c>
      <c r="L24" s="2" t="str">
        <f>HYPERLINK("https://www.solarquotes.com.au/inverters/fronius-review.html","Here")</f>
        <v>Here</v>
      </c>
      <c r="M24" s="2" t="str">
        <f>HYPERLINK("https://www.solarquotes.com.au/inverters/fronius-review.html","Here")</f>
        <v>Here</v>
      </c>
      <c r="N24" s="2" t="str">
        <f>HYPERLINK("https://www.solarquotes.com.au/inverters/ge-review.html","Here")</f>
        <v>Here</v>
      </c>
      <c r="O24" s="2" t="str">
        <f>HYPERLINK("https://www.solarquotes.com.au/inverters/ge-review.html","Here")</f>
        <v>Here</v>
      </c>
      <c r="P24" s="2" t="str">
        <f>HYPERLINK("https://www.solarquotes.com.au/inverters/goodwe-review.html","Here")</f>
        <v>Here</v>
      </c>
      <c r="Q24" s="2" t="str">
        <f>HYPERLINK("https://www.solarquotes.com.au/inverters/goodwe-review.html","Here")</f>
        <v>Here</v>
      </c>
      <c r="R24" s="2" t="str">
        <f>HYPERLINK("https://www.solarquotes.com.au/inverters/goodwe-review.html","Here")</f>
        <v>Here</v>
      </c>
      <c r="S24" s="2" t="str">
        <f>HYPERLINK("https://www.solarquotes.com.au/inverters/goodwe-review.html","Here")</f>
        <v>Here</v>
      </c>
      <c r="T24" s="2" t="str">
        <f>HYPERLINK("https://www.solarquotes.com.au/inverters/goodwe-review.html","Here")</f>
        <v>Here</v>
      </c>
      <c r="U24" s="2" t="str">
        <f>HYPERLINK("https://www.solarquotes.com.au/inverters/mil-solar-review.html","Here")</f>
        <v>Here</v>
      </c>
      <c r="V24" s="2" t="str">
        <f>HYPERLINK("https://www.solarquotes.com.au/inverters/sma-review.html","Here")</f>
        <v>Here</v>
      </c>
      <c r="W24" s="2" t="str">
        <f>HYPERLINK("https://www.solarquotes.com.au/inverters/sma-review.html","Here")</f>
        <v>Here</v>
      </c>
      <c r="X24" s="2" t="str">
        <f>HYPERLINK("https://www.solarquotes.com.au/inverters/sma-review.html","Here")</f>
        <v>Here</v>
      </c>
      <c r="Y24" s="2" t="str">
        <f>HYPERLINK("https://www.solarquotes.com.au/inverters/sma-review.html","Here")</f>
        <v>Here</v>
      </c>
      <c r="Z24" s="2" t="str">
        <f>HYPERLINK("https://www.solarquotes.com.au/inverters/sma-review.html","Here")</f>
        <v>Here</v>
      </c>
      <c r="AA24" s="2" t="str">
        <f>HYPERLINK("https://www.solarquotes.com.au/inverters/solaredge-review.html","Here")</f>
        <v>Here</v>
      </c>
      <c r="AB24" s="2" t="str">
        <f>HYPERLINK("https://www.solarquotes.com.au/inverters/solaredge-review.html","Here")</f>
        <v>Here</v>
      </c>
      <c r="AC24" s="2" t="str">
        <f>HYPERLINK("https://www.solarquotes.com.au/inverters/solaredge-review.html","Here")</f>
        <v>Here</v>
      </c>
      <c r="AD24" s="2" t="str">
        <f>HYPERLINK("https://www.solarquotes.com.au/inverters/solis-(ningbo-ginlong)-review.html","Here")</f>
        <v>Here</v>
      </c>
      <c r="AE24" s="2" t="str">
        <f>HYPERLINK("https://www.solarquotes.com.au/inverters/solis-(ningbo-ginlong)-review.html","Here")</f>
        <v>Here</v>
      </c>
      <c r="AF24" s="2" t="str">
        <f>HYPERLINK("https://www.solarquotes.com.au/inverters/solis-(ningbo-ginlong)-review.html","Here")</f>
        <v>Here</v>
      </c>
      <c r="AG24" s="2" t="str">
        <f>HYPERLINK("https://www.solarquotes.com.au/inverters/solis-(ningbo-ginlong)-review.html","Here")</f>
        <v>Here</v>
      </c>
      <c r="AH24" s="2" t="str">
        <f>HYPERLINK("https://www.solarquotes.com.au/inverters/sungrow-review.html","Here")</f>
        <v>Here</v>
      </c>
      <c r="AI24" s="2" t="str">
        <f>HYPERLINK("https://www.solarquotes.com.au/inverters/sungrow-review.html","Here")</f>
        <v>Here</v>
      </c>
      <c r="AJ24" s="2" t="str">
        <f>HYPERLINK("https://www.solarquotes.com.au/inverters/sunways-review.html","Here")</f>
        <v>Here</v>
      </c>
      <c r="AK24" s="2" t="str">
        <f>HYPERLINK("https://www.solarquotes.com.au/inverters/sunways-review.html","Here")</f>
        <v>Here</v>
      </c>
      <c r="AL24" s="2" t="str">
        <f>HYPERLINK("https://www.solarquotes.com.au/inverters/sunways-review.html","Here")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B22" r:id="rId_hyperlink_2" tooltip="Yes" display="Yes"/>
    <hyperlink ref="C22" r:id="rId_hyperlink_3" tooltip="Yes" display="Yes"/>
    <hyperlink ref="D22" r:id="rId_hyperlink_4" tooltip="Yes" display="Yes"/>
    <hyperlink ref="E22" r:id="rId_hyperlink_5" tooltip="Yes" display="Yes"/>
    <hyperlink ref="F22" r:id="rId_hyperlink_6" tooltip="Yes" display="Yes"/>
    <hyperlink ref="G22" r:id="rId_hyperlink_7" tooltip="Yes" display="Yes"/>
    <hyperlink ref="H22" r:id="rId_hyperlink_8" tooltip="Yes" display="Yes"/>
    <hyperlink ref="I22" r:id="rId_hyperlink_9" tooltip="Yes" display="Yes"/>
    <hyperlink ref="J22" r:id="rId_hyperlink_10" tooltip="Yes" display="Yes"/>
    <hyperlink ref="K22" r:id="rId_hyperlink_11" tooltip="Yes" display="Yes"/>
    <hyperlink ref="L22" r:id="rId_hyperlink_12" tooltip="Yes" display="Yes"/>
    <hyperlink ref="M22" r:id="rId_hyperlink_13" tooltip="Yes" display="Yes"/>
    <hyperlink ref="N22" r:id="rId_hyperlink_14" tooltip="Yes" display="Yes"/>
    <hyperlink ref="O22" r:id="rId_hyperlink_15" tooltip="Yes" display="Yes"/>
    <hyperlink ref="P22" r:id="rId_hyperlink_16" tooltip="Yes" display="Yes"/>
    <hyperlink ref="Q22" r:id="rId_hyperlink_17" tooltip="Yes" display="Yes"/>
    <hyperlink ref="R22" r:id="rId_hyperlink_18" tooltip="Yes" display="Yes"/>
    <hyperlink ref="S22" r:id="rId_hyperlink_19" tooltip="Yes" display="Yes"/>
    <hyperlink ref="T22" r:id="rId_hyperlink_20" tooltip="Yes" display="Yes"/>
    <hyperlink ref="U22" r:id="rId_hyperlink_21" tooltip="Yes" display="Yes"/>
    <hyperlink ref="V22" r:id="rId_hyperlink_22" tooltip="Yes" display="Yes"/>
    <hyperlink ref="W22" r:id="rId_hyperlink_23" tooltip="Yes" display="Yes"/>
    <hyperlink ref="X22" r:id="rId_hyperlink_24" tooltip="Yes" display="Yes"/>
    <hyperlink ref="Y22" r:id="rId_hyperlink_25" tooltip="Yes" display="Yes"/>
    <hyperlink ref="Z22" r:id="rId_hyperlink_26" tooltip="Yes" display="Yes"/>
    <hyperlink ref="AA22" r:id="rId_hyperlink_27" tooltip="Yes" display="Yes"/>
    <hyperlink ref="AB22" r:id="rId_hyperlink_28" tooltip="Yes" display="Yes"/>
    <hyperlink ref="AC22" r:id="rId_hyperlink_29" tooltip="Yes" display="Yes"/>
    <hyperlink ref="AD22" r:id="rId_hyperlink_30" tooltip="Yes" display="Yes"/>
    <hyperlink ref="AE22" r:id="rId_hyperlink_31" tooltip="Yes" display="Yes"/>
    <hyperlink ref="AF22" r:id="rId_hyperlink_32" tooltip="Yes" display="Yes"/>
    <hyperlink ref="AG22" r:id="rId_hyperlink_33" tooltip="Yes" display="Yes"/>
    <hyperlink ref="AH22" r:id="rId_hyperlink_34" tooltip="Yes" display="Yes"/>
    <hyperlink ref="AI22" r:id="rId_hyperlink_35" tooltip="Yes" display="Yes"/>
    <hyperlink ref="AJ22" r:id="rId_hyperlink_36" tooltip="Yes" display="Yes"/>
    <hyperlink ref="AK22" r:id="rId_hyperlink_37" tooltip="Yes" display="Yes"/>
    <hyperlink ref="AL22" r:id="rId_hyperlink_38" tooltip="Yes" display="Yes"/>
    <hyperlink ref="B23" r:id="rId_hyperlink_39" tooltip="Yes" display="Yes"/>
    <hyperlink ref="C23" r:id="rId_hyperlink_40" tooltip="Yes" display="Yes"/>
    <hyperlink ref="D23" r:id="rId_hyperlink_41" tooltip="Yes" display="Yes"/>
    <hyperlink ref="G23" r:id="rId_hyperlink_42" tooltip="Yes" display="Yes"/>
    <hyperlink ref="H23" r:id="rId_hyperlink_43" tooltip="Yes" display="Yes"/>
    <hyperlink ref="I23" r:id="rId_hyperlink_44" tooltip="Yes" display="Yes"/>
    <hyperlink ref="J23" r:id="rId_hyperlink_45" tooltip="Yes" display="Yes"/>
    <hyperlink ref="K23" r:id="rId_hyperlink_46" tooltip="Yes" display="Yes"/>
    <hyperlink ref="L23" r:id="rId_hyperlink_47" tooltip="Yes" display="Yes"/>
    <hyperlink ref="M23" r:id="rId_hyperlink_48" tooltip="Yes" display="Yes"/>
    <hyperlink ref="N23" r:id="rId_hyperlink_49" tooltip="Yes" display="Yes"/>
    <hyperlink ref="O23" r:id="rId_hyperlink_50" tooltip="Yes" display="Yes"/>
    <hyperlink ref="P23" r:id="rId_hyperlink_51" tooltip="Yes" display="Yes"/>
    <hyperlink ref="Q23" r:id="rId_hyperlink_52" tooltip="Yes" display="Yes"/>
    <hyperlink ref="R23" r:id="rId_hyperlink_53" tooltip="Yes" display="Yes"/>
    <hyperlink ref="S23" r:id="rId_hyperlink_54" tooltip="Yes" display="Yes"/>
    <hyperlink ref="T23" r:id="rId_hyperlink_55" tooltip="Yes" display="Yes"/>
    <hyperlink ref="U23" r:id="rId_hyperlink_56" tooltip="Yes" display="Yes"/>
    <hyperlink ref="V23" r:id="rId_hyperlink_57" tooltip="Yes" display="Yes"/>
    <hyperlink ref="W23" r:id="rId_hyperlink_58" tooltip="Yes" display="Yes"/>
    <hyperlink ref="X23" r:id="rId_hyperlink_59" tooltip="Yes" display="Yes"/>
    <hyperlink ref="Y23" r:id="rId_hyperlink_60" tooltip="Yes" display="Yes"/>
    <hyperlink ref="Z23" r:id="rId_hyperlink_61" tooltip="Yes" display="Yes"/>
    <hyperlink ref="AA23" r:id="rId_hyperlink_62" tooltip="Yes" display="Yes"/>
    <hyperlink ref="AB23" r:id="rId_hyperlink_63" tooltip="Yes" display="Yes"/>
    <hyperlink ref="AC23" r:id="rId_hyperlink_64" tooltip="Yes" display="Yes"/>
    <hyperlink ref="AD23" r:id="rId_hyperlink_65" tooltip="Yes" display="Yes"/>
    <hyperlink ref="AE23" r:id="rId_hyperlink_66" tooltip="Yes" display="Yes"/>
    <hyperlink ref="AF23" r:id="rId_hyperlink_67" tooltip="Yes" display="Yes"/>
    <hyperlink ref="AG23" r:id="rId_hyperlink_68" tooltip="Yes" display="Yes"/>
    <hyperlink ref="AH23" r:id="rId_hyperlink_69" tooltip="Yes" display="Yes"/>
    <hyperlink ref="AI23" r:id="rId_hyperlink_70" tooltip="Yes" display="Yes"/>
    <hyperlink ref="AJ23" r:id="rId_hyperlink_71" tooltip="Yes" display="Yes"/>
    <hyperlink ref="AK23" r:id="rId_hyperlink_72" tooltip="Yes" display="Yes"/>
    <hyperlink ref="AL23" r:id="rId_hyperlink_73" tooltip="Yes" display="Yes"/>
    <hyperlink ref="B24" r:id="rId_hyperlink_74" tooltip="Here" display="Here"/>
    <hyperlink ref="C24" r:id="rId_hyperlink_75" tooltip="Here" display="Here"/>
    <hyperlink ref="D24" r:id="rId_hyperlink_76" tooltip="Here" display="Here"/>
    <hyperlink ref="E24" r:id="rId_hyperlink_77" tooltip="Here" display="Here"/>
    <hyperlink ref="F24" r:id="rId_hyperlink_78" tooltip="Here" display="Here"/>
    <hyperlink ref="G24" r:id="rId_hyperlink_79" tooltip="Here" display="Here"/>
    <hyperlink ref="H24" r:id="rId_hyperlink_80" tooltip="Here" display="Here"/>
    <hyperlink ref="I24" r:id="rId_hyperlink_81" tooltip="Here" display="Here"/>
    <hyperlink ref="J24" r:id="rId_hyperlink_82" tooltip="Here" display="Here"/>
    <hyperlink ref="K24" r:id="rId_hyperlink_83" tooltip="Here" display="Here"/>
    <hyperlink ref="L24" r:id="rId_hyperlink_84" tooltip="Here" display="Here"/>
    <hyperlink ref="M24" r:id="rId_hyperlink_85" tooltip="Here" display="Here"/>
    <hyperlink ref="N24" r:id="rId_hyperlink_86" tooltip="Here" display="Here"/>
    <hyperlink ref="O24" r:id="rId_hyperlink_87" tooltip="Here" display="Here"/>
    <hyperlink ref="P24" r:id="rId_hyperlink_88" tooltip="Here" display="Here"/>
    <hyperlink ref="Q24" r:id="rId_hyperlink_89" tooltip="Here" display="Here"/>
    <hyperlink ref="R24" r:id="rId_hyperlink_90" tooltip="Here" display="Here"/>
    <hyperlink ref="S24" r:id="rId_hyperlink_91" tooltip="Here" display="Here"/>
    <hyperlink ref="T24" r:id="rId_hyperlink_92" tooltip="Here" display="Here"/>
    <hyperlink ref="U24" r:id="rId_hyperlink_93" tooltip="Here" display="Here"/>
    <hyperlink ref="V24" r:id="rId_hyperlink_94" tooltip="Here" display="Here"/>
    <hyperlink ref="W24" r:id="rId_hyperlink_95" tooltip="Here" display="Here"/>
    <hyperlink ref="X24" r:id="rId_hyperlink_96" tooltip="Here" display="Here"/>
    <hyperlink ref="Y24" r:id="rId_hyperlink_97" tooltip="Here" display="Here"/>
    <hyperlink ref="Z24" r:id="rId_hyperlink_98" tooltip="Here" display="Here"/>
    <hyperlink ref="AA24" r:id="rId_hyperlink_99" tooltip="Here" display="Here"/>
    <hyperlink ref="AB24" r:id="rId_hyperlink_100" tooltip="Here" display="Here"/>
    <hyperlink ref="AC24" r:id="rId_hyperlink_101" tooltip="Here" display="Here"/>
    <hyperlink ref="AD24" r:id="rId_hyperlink_102" tooltip="Here" display="Here"/>
    <hyperlink ref="AE24" r:id="rId_hyperlink_103" tooltip="Here" display="Here"/>
    <hyperlink ref="AF24" r:id="rId_hyperlink_104" tooltip="Here" display="Here"/>
    <hyperlink ref="AG24" r:id="rId_hyperlink_105" tooltip="Here" display="Here"/>
    <hyperlink ref="AH24" r:id="rId_hyperlink_106" tooltip="Here" display="Here"/>
    <hyperlink ref="AI24" r:id="rId_hyperlink_107" tooltip="Here" display="Here"/>
    <hyperlink ref="AJ24" r:id="rId_hyperlink_108" tooltip="Here" display="Here"/>
    <hyperlink ref="AK24" r:id="rId_hyperlink_109" tooltip="Here" display="Here"/>
    <hyperlink ref="AL24" r:id="rId_hyperlink_110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2024-07-22T05:37:25+00:00</dcterms:created>
  <dcterms:modified xsi:type="dcterms:W3CDTF">2024-07-22T05:37:25+00:00</dcterms:modified>
  <dc:title>Untitled Spreadsheet</dc:title>
  <dc:description/>
  <dc:subject/>
  <cp:keywords/>
  <cp:category/>
</cp:coreProperties>
</file>