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<sst xmlns="http://schemas.openxmlformats.org/spreadsheetml/2006/main" uniqueCount="131">
  <si>
    <t>Generated by SolarQuotes.com.au:</t>
  </si>
  <si>
    <t>VPP Provider</t>
  </si>
  <si>
    <t>Batteries approved for use</t>
  </si>
  <si>
    <t>VPP subsidy</t>
  </si>
  <si>
    <t>Eligibility requirements</t>
  </si>
  <si>
    <t>Number of places in program</t>
  </si>
  <si>
    <t>Feed-in/usage tariffs offered</t>
  </si>
  <si>
    <t>Minimum energy storage capacity reserved for homeowner</t>
  </si>
  <si>
    <t>Contract term length</t>
  </si>
  <si>
    <t>Contract cancellation fee</t>
  </si>
  <si>
    <t>More information on brand</t>
  </si>
  <si>
    <t>AGL Bring Your Own Battery</t>
  </si>
  <si>
    <t>Tesla, LG, SolarEdge</t>
  </si>
  <si>
    <t>$100 bill credit sign-on bonus. $70 bill credit per quarter.</t>
  </si>
  <si>
    <t>AGL customers in NSW, QLD, SA and VIC only</t>
  </si>
  <si>
    <t>TBD</t>
  </si>
  <si>
    <t>No VPP-specific tariffs offered - you simply use your existing plan with AGL.</t>
  </si>
  <si>
    <t>Powerwall: 20% capacity. LG Chem: Varies based on inverter settings. Others TBD</t>
  </si>
  <si>
    <t>12 months</t>
  </si>
  <si>
    <t>$0</t>
  </si>
  <si>
    <t>Amber for batteries</t>
  </si>
  <si>
    <t>Via SmartShift:
Tesla
SolarEdge inverter with LG batteries
SolarEdge battery
AlphaESS/Hive
Sungrow
Integration with Growatt, Goodwe, Fronius and Enphase coming in 2023.
Via Evergen:
Solax
Redback
Eveready
Energizer
Huawei</t>
  </si>
  <si>
    <t>None (Technically SmartShift is not a VPP)</t>
  </si>
  <si>
    <t>Located in the NEM in:
SA
NSW
VIC
ACT
QLD (Energex region)</t>
  </si>
  <si>
    <t>Uncapped</t>
  </si>
  <si>
    <t>Wholesale electricity rates - can be anywhere from negative electricity prices to $15/kWh</t>
  </si>
  <si>
    <t>Set by homeowner</t>
  </si>
  <si>
    <t>None</t>
  </si>
  <si>
    <t>Diamond Energy WATTBANK VPP</t>
  </si>
  <si>
    <t>Goodwe, Sungrow, LG</t>
  </si>
  <si>
    <t>Up to $450 per year.
Automatic credit added to
monthly Diamond Energy bill.</t>
  </si>
  <si>
    <t xml:space="preserve">Residential households in NSW,
SA, VIC and QLD (Energex only).
</t>
  </si>
  <si>
    <t>30c/kWh Battery usage credit
between 6pm to 8am.
Diamond Energy’s best
available market plan.</t>
  </si>
  <si>
    <t>No specified reserve.</t>
  </si>
  <si>
    <t>No lock-in contract.
Opt-in and out at any time.</t>
  </si>
  <si>
    <t>None.</t>
  </si>
  <si>
    <t>Energy Australia PowerResponse</t>
  </si>
  <si>
    <t xml:space="preserve">Tesla Powerwall, AlphaESS, Redback, LG Chem </t>
  </si>
  <si>
    <t>$15 monthly bill credit, payment for discharge events</t>
  </si>
  <si>
    <t>Residential households in Queensland, New South Wales, ACT, Victoria and South Australia with Energy Australia as retailer.</t>
  </si>
  <si>
    <t>Standard feed-in tariffs</t>
  </si>
  <si>
    <t>20% battery capacity reserved for the homeowner</t>
  </si>
  <si>
    <t>3 years</t>
  </si>
  <si>
    <t>ENGIE BYO Battery VPP</t>
  </si>
  <si>
    <t>Tesla Powerwall 2</t>
  </si>
  <si>
    <t>$300 upfront + $20 monthly credit</t>
  </si>
  <si>
    <t>· Retailer must be ENGIE
· SA, VIC, NSW and QLD residents
· Customer must have min. 3kWp PV system, max 10kWp</t>
  </si>
  <si>
    <t>20% capacity</t>
  </si>
  <si>
    <t>Ongoing</t>
  </si>
  <si>
    <t>ENGIE New Battery VPP Offer</t>
  </si>
  <si>
    <t>Tesla Powerwall 2, Eguana</t>
  </si>
  <si>
    <t>$500 upfront and $20 monthly credit</t>
  </si>
  <si>
    <t>Retailer must be ENGIE
· SA, VIC, NSW and QLD residents
· Customer must have min. 3kWp PV system, max 10kWp
· Customer must have had their battery installed within 30 days of signing up, through a ENGIE partner installer</t>
  </si>
  <si>
    <t>$0 (clawback applicable on the $500 credit, pro rata over 5 years)</t>
  </si>
  <si>
    <t>LAVO EAAS by Diamond Energy</t>
  </si>
  <si>
    <t>LAVO</t>
  </si>
  <si>
    <t>Up to 800kWh per month free. Any additional usage at fixed low rate.  
Usage and daily charge included on Diamond Energy bill.</t>
  </si>
  <si>
    <t xml:space="preserve">Residential households in NSW, SA, VIC and QLD (Energex only). </t>
  </si>
  <si>
    <t xml:space="preserve">Diamond Energy’s best available market plan. </t>
  </si>
  <si>
    <t>No lock-in contract.
Opt-in and out at any time. Note, LAVO Energy as a Service Lease Agreement is for a fixed term.</t>
  </si>
  <si>
    <t>None. Note, LAVO Energy as a Service Lease Agreement is for a fixed term.</t>
  </si>
  <si>
    <t>Nectr VPP</t>
  </si>
  <si>
    <t xml:space="preserve">Alpha-ESS, LG Chem RESU
</t>
  </si>
  <si>
    <t xml:space="preserve">$10 per month ongoing. Monthly payment plan for solar + battery system.
</t>
  </si>
  <si>
    <t>Must be NSW, QLD, VIC, SA, or ACT. Must currently have a fully functioning solar system installed that is compatible with battery system and exports at least 2MWh of electricity a year.</t>
  </si>
  <si>
    <t>Varies by state and DNSP - full list here: https://nectr.com.au/home-battery-addon/#rates</t>
  </si>
  <si>
    <t>Approx 10%</t>
  </si>
  <si>
    <t xml:space="preserve">5 years
</t>
  </si>
  <si>
    <t>Remainder of battery storage balance must be paid out early.</t>
  </si>
  <si>
    <t>NRN VPP by Diamond Energy</t>
  </si>
  <si>
    <t>Sungrow</t>
  </si>
  <si>
    <t xml:space="preserve">10% discount on any grid electricity usage.
Low rate for usage from system. Usage and daily charge included on Diamond Energy bill.
</t>
  </si>
  <si>
    <t xml:space="preserve">Feed-in credit equal to retail plan usage rate.
Diamond Energy’s best Single Rate plan. 
</t>
  </si>
  <si>
    <t>No lock-in contract.
Opt-in and out at any time.
Note, NRN System Services Agreement is for fixed term.</t>
  </si>
  <si>
    <t>None. Note, NRN System Services Agreement is for fixed term.</t>
  </si>
  <si>
    <t>Origin Loop Virtual Power Plant</t>
  </si>
  <si>
    <t>Sungrow, Tesla, LG Chem</t>
  </si>
  <si>
    <t>$1500 bill credit if you buy a system through Origin and stay for 5 years</t>
  </si>
  <si>
    <t xml:space="preserve">VIC, SA, NSW, ACT, QLD via installer partner network or existing compatible batteries. 5kWh eligible battery, 5kW solar, reliable internet connection
</t>
  </si>
  <si>
    <t>Standard Origin tariffs</t>
  </si>
  <si>
    <t xml:space="preserve">Origin reserves the right to discharge entire battery, but may "preserve the capacity in the Battery so that it can be used for your consumption at times
determined by us." 200kWh maximum usage by Origin for the year.
</t>
  </si>
  <si>
    <t>5 years</t>
  </si>
  <si>
    <t>Powershop Virtual Power Plant</t>
  </si>
  <si>
    <t>Alpha-ESS, Energizer, Eveready, Hive, Huawei, LG, Redback, SolarEdge, SolaX, Sungrow, Tesla</t>
  </si>
  <si>
    <t>Up to $40 per month credit on bill</t>
  </si>
  <si>
    <t>Must be Powershop customer</t>
  </si>
  <si>
    <t>No VPP-specific tariffs offered - you simply use an existing plan offered by Powershop</t>
  </si>
  <si>
    <t>20% battery energy reserved for use by homeowner.</t>
  </si>
  <si>
    <t>Reposit No bill</t>
  </si>
  <si>
    <t>SolaX Triple Power</t>
  </si>
  <si>
    <t>Guaranteed 'no bill' for 7 years.</t>
  </si>
  <si>
    <t>Currently spend &lt; $3500/a on electricity; Have no existing solar panels or batteries installed; If in VIC, be eligible for the Solar Victoria battery subsidy; Must purchase a solar + battery system from Reposit.</t>
  </si>
  <si>
    <t>Similar to a PPA - customer buys system outright and Reposit guarantees no bills.</t>
  </si>
  <si>
    <t>No cancellation fee.</t>
  </si>
  <si>
    <t>South Australias Virtual Power Plant</t>
  </si>
  <si>
    <t>Tesla</t>
  </si>
  <si>
    <t>Completely free Tesla Powerwall, below-market-rate electricity rates</t>
  </si>
  <si>
    <t>Only Housing SA properties eligible</t>
  </si>
  <si>
    <t>Phase 3 (current) - 3,000 Housing SA Properties</t>
  </si>
  <si>
    <t>N/A</t>
  </si>
  <si>
    <t>ShineHub</t>
  </si>
  <si>
    <t>Alpha-ESS</t>
  </si>
  <si>
    <t>$0.55c/kWh paid for electricity fed from battery into grid during VPP events (on top of retailer feed in tariff)</t>
  </si>
  <si>
    <t>Residents of SA, VIC, NSW, and QLD.</t>
  </si>
  <si>
    <t>$0.45c/kWh paid for electricity fed from battery into grid (on top of retailer feed in tariff)</t>
  </si>
  <si>
    <t>10% battery capacity reserved for the homeowner</t>
  </si>
  <si>
    <t>SolarHub VPP</t>
  </si>
  <si>
    <t xml:space="preserve">LG Chem RESU "HV", Tesla Powerwall, SolarEdge, SolaX </t>
  </si>
  <si>
    <t>$4,950</t>
  </si>
  <si>
    <t>Specific NSW council areas</t>
  </si>
  <si>
    <t>17c/kWh for first 10kWh daily</t>
  </si>
  <si>
    <t>No minimum reserved for the household.</t>
  </si>
  <si>
    <t>SonnenConnect</t>
  </si>
  <si>
    <t>sonnenBatterie Eco
sonnenBatterie Hybrid</t>
  </si>
  <si>
    <t>$100 sign up bonus. Monthly bonus of up to $15.</t>
  </si>
  <si>
    <t>ACT, NSW, QLD, SA, TAS or VIC residents. Minimum 4kWh storage.</t>
  </si>
  <si>
    <t>Dependent on the customer's selected retailer</t>
  </si>
  <si>
    <t>sonnen does not access energy reserved by the sonnenBatterie.</t>
  </si>
  <si>
    <t>1 year</t>
  </si>
  <si>
    <t>SonnenFlat VPP</t>
  </si>
  <si>
    <t>Annual allowance of energy (min. 4000kWh) for total household consumption. BYO battery.</t>
  </si>
  <si>
    <t>&gt;3kW solar capacity &amp; min 4kWh SonnenBatterie</t>
  </si>
  <si>
    <t>Feed in is credited once the customer exports beyond the Export Threshold of their plan. FIT varies per distribution network. In Ausgrid, feed in is 8c/kWh with Export Threshold of 1,210kWh for sonnenFlat Economy.</t>
  </si>
  <si>
    <t>No minimum term.</t>
  </si>
  <si>
    <t>Tesla Energy Plan/Energy Locals</t>
  </si>
  <si>
    <t>Tesla Powerwall only</t>
  </si>
  <si>
    <t>$1,000 Powerwall subsidy for new owners, $100 credit for existing owners. Additional $220 "grid support credits" earned annually</t>
  </si>
  <si>
    <t>Residents of South Australia, Victoria, New South Wales, South East Queensland (Energex Network) and the Australian Capital Territory. PV system less than 15kW and no zero export restrictions in place.</t>
  </si>
  <si>
    <t>Up to 50,000 planned</t>
  </si>
  <si>
    <t>Feed in rates vary by state:
NSW: 30c/kWh between 2pm-8pm only 
VIC: 4.9c/kWh 
QLD: 5c/kWh
SA: 5c/kWh
ACT: 3c/kWh</t>
  </si>
  <si>
    <t>20% battery energy reserved for use by homeowner; max 50 discharge cycles per year</t>
  </si>
</sst>
</file>

<file path=xl/styles.xml><?xml version="1.0" encoding="utf-8"?>
<styleSheet xmlns="http://schemas.openxmlformats.org/spreadsheetml/2006/main" xml:space="preserve">
  <numFmts count="0"/>
  <fonts count="2">
    <font>
      <b val="0"/>
      <i val="0"/>
      <strike val="0"/>
      <u val="none"/>
      <sz val="11"/>
      <color rgb="FF000000"/>
      <name val="Calibri"/>
    </font>
    <font>
      <b val="0"/>
      <i val="0"/>
      <strike val="0"/>
      <u val="double"/>
      <sz val="11"/>
      <color rgb="FF000000"/>
      <name val="Calibri"/>
    </font>
  </fonts>
  <fills count="3">
    <fill>
      <patternFill patternType="none"/>
    </fill>
    <fill>
      <patternFill patternType="gray125">
        <fgColor rgb="FFFFFFFF"/>
        <bgColor rgb="FF000000"/>
      </patternFill>
    </fill>
    <fill>
      <patternFill patternType="solid">
        <fgColor rgb="ffe79d"/>
        <bgColor rgb="FF000000"/>
      </patternFill>
    </fill>
  </fills>
  <borders count="1">
    <border/>
  </borders>
  <cellStyleXfs count="1">
    <xf numFmtId="0" fontId="0" fillId="0" borderId="0"/>
  </cellStyleXfs>
  <cellXfs count="5">
    <xf xfId="0" fontId="0" numFmtId="0" fillId="0" borderId="0" applyFont="0" applyNumberFormat="0" applyFill="0" applyBorder="0" applyAlignment="0">
      <alignment horizontal="general" vertical="bottom" textRotation="0" wrapText="false" shrinkToFit="false"/>
    </xf>
    <xf xfId="0" fontId="0" numFmtId="0" fillId="0" borderId="0" applyFont="0" applyNumberFormat="0" applyFill="0" applyBorder="0" applyAlignment="1">
      <alignment horizontal="center" vertical="center" textRotation="0" wrapText="true" shrinkToFit="false"/>
    </xf>
    <xf xfId="0" fontId="1" numFmtId="0" fillId="0" borderId="0" applyFont="1" applyNumberFormat="0" applyFill="0" applyBorder="0" applyAlignment="1">
      <alignment horizontal="center" vertical="center" textRotation="0" wrapText="true" shrinkToFit="false"/>
    </xf>
    <xf xfId="0" fontId="0" numFmtId="0" fillId="2" borderId="0" applyFont="0" applyNumberFormat="0" applyFill="1" applyBorder="0" applyAlignment="1">
      <alignment horizontal="center" vertical="center" textRotation="0" wrapText="true" shrinkToFit="false"/>
    </xf>
    <xf xfId="0" fontId="1" numFmtId="0" fillId="2" borderId="0" applyFont="1" applyNumberFormat="0" applyFill="1" applyBorder="0" applyAlignment="1">
      <alignment horizontal="center" vertical="center"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www.solarquotes.com.au/" TargetMode="External"/><Relationship Id="rId_hyperlink_2" Type="http://schemas.openxmlformats.org/officeDocument/2006/relationships/hyperlink" Target="https://www.agl.com.au/residential/energy/solar-and-batteries/solar-batteries/bring-your-own-solar-battery" TargetMode="External"/><Relationship Id="rId_hyperlink_3" Type="http://schemas.openxmlformats.org/officeDocument/2006/relationships/hyperlink" Target="https://www.amber.com.au/solar-and-battery" TargetMode="External"/><Relationship Id="rId_hyperlink_4" Type="http://schemas.openxmlformats.org/officeDocument/2006/relationships/hyperlink" Target="https://diamondenergy.com.au/diamond-energy-vpp/" TargetMode="External"/><Relationship Id="rId_hyperlink_5" Type="http://schemas.openxmlformats.org/officeDocument/2006/relationships/hyperlink" Target="https://www.energyaustralia.com.au/home/electricity-and-gas/solar-power/virtual-power-plant" TargetMode="External"/><Relationship Id="rId_hyperlink_6" Type="http://schemas.openxmlformats.org/officeDocument/2006/relationships/hyperlink" Target="https://engie.com.au/residential/energy-efficiency/engie-vpp/existing-battery" TargetMode="External"/><Relationship Id="rId_hyperlink_7" Type="http://schemas.openxmlformats.org/officeDocument/2006/relationships/hyperlink" Target="https://engie.com.au/residential/energy-efficiency/engie-vpp/new-solar-battery" TargetMode="External"/><Relationship Id="rId_hyperlink_8" Type="http://schemas.openxmlformats.org/officeDocument/2006/relationships/hyperlink" Target="https://www.lavo.com.au/lavo-life/" TargetMode="External"/><Relationship Id="rId_hyperlink_9" Type="http://schemas.openxmlformats.org/officeDocument/2006/relationships/hyperlink" Target="https://nectr.com.au/" TargetMode="External"/><Relationship Id="rId_hyperlink_10" Type="http://schemas.openxmlformats.org/officeDocument/2006/relationships/hyperlink" Target="https://nrn.com.au/" TargetMode="External"/><Relationship Id="rId_hyperlink_11" Type="http://schemas.openxmlformats.org/officeDocument/2006/relationships/hyperlink" Target="https://www.originenergy.com.au/solar/panels-batteries/virtual-power-plant/solar-battery-offer/" TargetMode="External"/><Relationship Id="rId_hyperlink_12" Type="http://schemas.openxmlformats.org/officeDocument/2006/relationships/hyperlink" Target="https://www.powershop.com.au/virtual-power-plant/" TargetMode="External"/><Relationship Id="rId_hyperlink_13" Type="http://schemas.openxmlformats.org/officeDocument/2006/relationships/hyperlink" Target="https://repositpower.com/no-bill/" TargetMode="External"/><Relationship Id="rId_hyperlink_14" Type="http://schemas.openxmlformats.org/officeDocument/2006/relationships/hyperlink" Target="https://www.energymining.sa.gov.au/consumers/solar-and-batteries/south-australias-virtual-power-plant" TargetMode="External"/><Relationship Id="rId_hyperlink_15" Type="http://schemas.openxmlformats.org/officeDocument/2006/relationships/hyperlink" Target="https://shinehub.com.au/virtual-power-plant/" TargetMode="External"/><Relationship Id="rId_hyperlink_16" Type="http://schemas.openxmlformats.org/officeDocument/2006/relationships/hyperlink" Target="https://solarhub.net.au/virtual-power-plant/" TargetMode="External"/><Relationship Id="rId_hyperlink_17" Type="http://schemas.openxmlformats.org/officeDocument/2006/relationships/hyperlink" Target="https://sonnen.com.au/connect/" TargetMode="External"/><Relationship Id="rId_hyperlink_18" Type="http://schemas.openxmlformats.org/officeDocument/2006/relationships/hyperlink" Target="https://sonnen.com.au/sonnenflat/" TargetMode="External"/><Relationship Id="rId_hyperlink_19" Type="http://schemas.openxmlformats.org/officeDocument/2006/relationships/hyperlink" Target="https://save.energylocals.com.au/TeslaEnergyPlan-TOU/"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Z20"/>
  <sheetViews>
    <sheetView tabSelected="1" workbookViewId="0" showGridLines="true" showRowColHeaders="1">
      <selection activeCell="B1" sqref="B1"/>
    </sheetView>
  </sheetViews>
  <sheetFormatPr defaultRowHeight="14.4" outlineLevelRow="0" outlineLevelCol="0"/>
  <cols>
    <col min="1" max="1" width="39" customWidth="true" style="1"/>
    <col min="27" max="27" width="39" customWidth="true" style="1"/>
    <col min="2" max="2" width="39" customWidth="true" style="1"/>
    <col min="28" max="28" width="39" customWidth="true" style="1"/>
    <col min="3" max="3" width="39" customWidth="true" style="1"/>
    <col min="29" max="29" width="39" customWidth="true" style="1"/>
    <col min="4" max="4" width="39" customWidth="true" style="1"/>
    <col min="30" max="30" width="39" customWidth="true" style="1"/>
    <col min="5" max="5" width="39" customWidth="true" style="1"/>
    <col min="31" max="31" width="39" customWidth="true" style="1"/>
    <col min="6" max="6" width="39" customWidth="true" style="1"/>
    <col min="32" max="32" width="39" customWidth="true" style="1"/>
    <col min="7" max="7" width="39" customWidth="true" style="1"/>
    <col min="33" max="33" width="39" customWidth="true" style="1"/>
    <col min="8" max="8" width="39" customWidth="true" style="1"/>
    <col min="34" max="34" width="39" customWidth="true" style="1"/>
    <col min="9" max="9" width="39" customWidth="true" style="1"/>
    <col min="35" max="35" width="39" customWidth="true" style="1"/>
    <col min="10" max="10" width="39" customWidth="true" style="1"/>
    <col min="36" max="36" width="39" customWidth="true" style="1"/>
    <col min="11" max="11" width="39" customWidth="true" style="1"/>
    <col min="37" max="37" width="39" customWidth="true" style="1"/>
    <col min="12" max="12" width="39" customWidth="true" style="1"/>
    <col min="38" max="38" width="39" customWidth="true" style="1"/>
    <col min="13" max="13" width="39" customWidth="true" style="1"/>
    <col min="39" max="39" width="39" customWidth="true" style="1"/>
    <col min="14" max="14" width="39" customWidth="true" style="1"/>
    <col min="40" max="40" width="39" customWidth="true" style="1"/>
    <col min="15" max="15" width="39" customWidth="true" style="1"/>
    <col min="41" max="41" width="39" customWidth="true" style="1"/>
    <col min="16" max="16" width="39" customWidth="true" style="1"/>
    <col min="42" max="42" width="39" customWidth="true" style="1"/>
    <col min="17" max="17" width="39" customWidth="true" style="1"/>
    <col min="43" max="43" width="39" customWidth="true" style="1"/>
    <col min="18" max="18" width="39" customWidth="true" style="1"/>
    <col min="44" max="44" width="39" customWidth="true" style="1"/>
    <col min="19" max="19" width="39" customWidth="true" style="1"/>
    <col min="45" max="45" width="39" customWidth="true" style="1"/>
    <col min="20" max="20" width="39" customWidth="true" style="1"/>
    <col min="46" max="46" width="39" customWidth="true" style="1"/>
    <col min="21" max="21" width="39" customWidth="true" style="1"/>
    <col min="47" max="47" width="39" customWidth="true" style="1"/>
    <col min="22" max="22" width="39" customWidth="true" style="1"/>
    <col min="48" max="48" width="39" customWidth="true" style="1"/>
    <col min="23" max="23" width="39" customWidth="true" style="1"/>
    <col min="49" max="49" width="39" customWidth="true" style="1"/>
    <col min="24" max="24" width="39" customWidth="true" style="1"/>
    <col min="50" max="50" width="39" customWidth="true" style="1"/>
    <col min="25" max="25" width="39" customWidth="true" style="1"/>
    <col min="51" max="51" width="39" customWidth="true" style="1"/>
    <col min="26" max="26" width="39" customWidth="true" style="1"/>
    <col min="52" max="52" width="39" customWidth="true" style="1"/>
  </cols>
  <sheetData>
    <row r="1" spans="1:52">
      <c r="A1" s="3" t="s">
        <v>0</v>
      </c>
      <c r="B1" s="4" t="str">
        <f>HYPERLINK("https://www.solarquotes.com.au/","Latest version here")</f>
        <v>Latest version here</v>
      </c>
    </row>
    <row r="2" spans="1:52">
      <c r="A2" s="1" t="s">
        <v>1</v>
      </c>
      <c r="B2" s="1" t="s">
        <v>2</v>
      </c>
      <c r="C2" s="1" t="s">
        <v>3</v>
      </c>
      <c r="D2" s="1" t="s">
        <v>4</v>
      </c>
      <c r="E2" s="1" t="s">
        <v>5</v>
      </c>
      <c r="F2" s="1" t="s">
        <v>6</v>
      </c>
      <c r="G2" s="1" t="s">
        <v>7</v>
      </c>
      <c r="H2" s="1" t="s">
        <v>8</v>
      </c>
      <c r="I2" s="1" t="s">
        <v>9</v>
      </c>
      <c r="J2" s="1" t="s">
        <v>10</v>
      </c>
    </row>
    <row r="3" spans="1:52">
      <c r="A3" s="1" t="s">
        <v>11</v>
      </c>
      <c r="B3" s="1" t="s">
        <v>12</v>
      </c>
      <c r="C3" s="1" t="s">
        <v>13</v>
      </c>
      <c r="D3" s="1" t="s">
        <v>14</v>
      </c>
      <c r="E3" s="1" t="s">
        <v>15</v>
      </c>
      <c r="F3" s="1" t="s">
        <v>16</v>
      </c>
      <c r="G3" s="1" t="s">
        <v>17</v>
      </c>
      <c r="H3" s="1" t="s">
        <v>18</v>
      </c>
      <c r="I3" s="1" t="s">
        <v>19</v>
      </c>
      <c r="J3" s="2" t="str">
        <f>HYPERLINK("https://www.agl.com.au/residential/energy/solar-and-batteries/solar-batteries/bring-your-own-solar-battery","Here")</f>
        <v>Here</v>
      </c>
    </row>
    <row r="4" spans="1:52">
      <c r="A4" s="1" t="s">
        <v>20</v>
      </c>
      <c r="B4" s="1" t="s">
        <v>21</v>
      </c>
      <c r="C4" s="1" t="s">
        <v>22</v>
      </c>
      <c r="D4" s="1" t="s">
        <v>23</v>
      </c>
      <c r="E4" s="1" t="s">
        <v>24</v>
      </c>
      <c r="F4" s="1" t="s">
        <v>25</v>
      </c>
      <c r="G4" s="1" t="s">
        <v>26</v>
      </c>
      <c r="H4" s="1" t="s">
        <v>27</v>
      </c>
      <c r="I4" s="1" t="s">
        <v>27</v>
      </c>
      <c r="J4" s="2" t="str">
        <f>HYPERLINK("https://www.amber.com.au/solar-and-battery","Here")</f>
        <v>Here</v>
      </c>
    </row>
    <row r="5" spans="1:52">
      <c r="A5" s="1" t="s">
        <v>28</v>
      </c>
      <c r="B5" s="1" t="s">
        <v>29</v>
      </c>
      <c r="C5" s="1" t="s">
        <v>30</v>
      </c>
      <c r="D5" s="1" t="s">
        <v>31</v>
      </c>
      <c r="E5" s="1" t="s">
        <v>24</v>
      </c>
      <c r="F5" s="1" t="s">
        <v>32</v>
      </c>
      <c r="G5" s="1" t="s">
        <v>33</v>
      </c>
      <c r="H5" s="1" t="s">
        <v>34</v>
      </c>
      <c r="I5" s="1" t="s">
        <v>35</v>
      </c>
      <c r="J5" s="2" t="str">
        <f>HYPERLINK("https://diamondenergy.com.au/diamond-energy-vpp/","Here")</f>
        <v>Here</v>
      </c>
    </row>
    <row r="6" spans="1:52">
      <c r="A6" s="1" t="s">
        <v>36</v>
      </c>
      <c r="B6" s="1" t="s">
        <v>37</v>
      </c>
      <c r="C6" s="1" t="s">
        <v>38</v>
      </c>
      <c r="D6" s="1" t="s">
        <v>39</v>
      </c>
      <c r="E6" s="1" t="s">
        <v>15</v>
      </c>
      <c r="F6" s="1" t="s">
        <v>40</v>
      </c>
      <c r="G6" s="1" t="s">
        <v>41</v>
      </c>
      <c r="H6" s="1" t="s">
        <v>42</v>
      </c>
      <c r="I6" s="1" t="s">
        <v>19</v>
      </c>
      <c r="J6" s="2" t="str">
        <f>HYPERLINK("https://www.energyaustralia.com.au/home/electricity-and-gas/solar-power/virtual-power-plant","Here")</f>
        <v>Here</v>
      </c>
    </row>
    <row r="7" spans="1:52">
      <c r="A7" s="1" t="s">
        <v>43</v>
      </c>
      <c r="B7" s="1" t="s">
        <v>44</v>
      </c>
      <c r="C7" s="1" t="s">
        <v>45</v>
      </c>
      <c r="D7" s="1" t="s">
        <v>46</v>
      </c>
      <c r="E7" s="1" t="s">
        <v>24</v>
      </c>
      <c r="F7" s="1" t="s">
        <v>40</v>
      </c>
      <c r="G7" s="1" t="s">
        <v>47</v>
      </c>
      <c r="H7" s="1" t="s">
        <v>48</v>
      </c>
      <c r="I7" s="1" t="s">
        <v>19</v>
      </c>
      <c r="J7" s="2" t="str">
        <f>HYPERLINK("https://engie.com.au/residential/energy-efficiency/engie-vpp/existing-battery","Here")</f>
        <v>Here</v>
      </c>
    </row>
    <row r="8" spans="1:52">
      <c r="A8" s="1" t="s">
        <v>49</v>
      </c>
      <c r="B8" s="1" t="s">
        <v>50</v>
      </c>
      <c r="C8" s="1" t="s">
        <v>51</v>
      </c>
      <c r="D8" s="1" t="s">
        <v>52</v>
      </c>
      <c r="E8" s="1" t="s">
        <v>24</v>
      </c>
      <c r="F8" s="1" t="s">
        <v>40</v>
      </c>
      <c r="G8" s="1" t="s">
        <v>47</v>
      </c>
      <c r="H8" s="1" t="s">
        <v>48</v>
      </c>
      <c r="I8" s="1" t="s">
        <v>53</v>
      </c>
      <c r="J8" s="2" t="str">
        <f>HYPERLINK("https://engie.com.au/residential/energy-efficiency/engie-vpp/new-solar-battery","Here")</f>
        <v>Here</v>
      </c>
    </row>
    <row r="9" spans="1:52">
      <c r="A9" s="1" t="s">
        <v>54</v>
      </c>
      <c r="B9" s="1" t="s">
        <v>55</v>
      </c>
      <c r="C9" s="1" t="s">
        <v>56</v>
      </c>
      <c r="D9" s="1" t="s">
        <v>57</v>
      </c>
      <c r="E9" s="1" t="s">
        <v>24</v>
      </c>
      <c r="F9" s="1" t="s">
        <v>58</v>
      </c>
      <c r="G9" s="1" t="s">
        <v>33</v>
      </c>
      <c r="H9" s="1" t="s">
        <v>59</v>
      </c>
      <c r="I9" s="1" t="s">
        <v>60</v>
      </c>
      <c r="J9" s="2" t="str">
        <f>HYPERLINK("https://www.lavo.com.au/lavo-life/","Here")</f>
        <v>Here</v>
      </c>
    </row>
    <row r="10" spans="1:52">
      <c r="A10" s="1" t="s">
        <v>61</v>
      </c>
      <c r="B10" s="1" t="s">
        <v>62</v>
      </c>
      <c r="C10" s="1" t="s">
        <v>63</v>
      </c>
      <c r="D10" s="1" t="s">
        <v>64</v>
      </c>
      <c r="E10" s="1" t="s">
        <v>24</v>
      </c>
      <c r="F10" s="1" t="s">
        <v>65</v>
      </c>
      <c r="G10" s="1" t="s">
        <v>66</v>
      </c>
      <c r="H10" s="1" t="s">
        <v>67</v>
      </c>
      <c r="I10" s="1" t="s">
        <v>68</v>
      </c>
      <c r="J10" s="2" t="str">
        <f>HYPERLINK("https://nectr.com.au/","Here")</f>
        <v>Here</v>
      </c>
    </row>
    <row r="11" spans="1:52">
      <c r="A11" s="1" t="s">
        <v>69</v>
      </c>
      <c r="B11" s="1" t="s">
        <v>70</v>
      </c>
      <c r="C11" s="1" t="s">
        <v>71</v>
      </c>
      <c r="D11" s="1" t="s">
        <v>57</v>
      </c>
      <c r="E11" s="1" t="s">
        <v>24</v>
      </c>
      <c r="F11" s="1" t="s">
        <v>72</v>
      </c>
      <c r="G11" s="1" t="s">
        <v>33</v>
      </c>
      <c r="H11" s="1" t="s">
        <v>73</v>
      </c>
      <c r="I11" s="1" t="s">
        <v>74</v>
      </c>
      <c r="J11" s="2" t="str">
        <f>HYPERLINK("https://nrn.com.au/","Here")</f>
        <v>Here</v>
      </c>
    </row>
    <row r="12" spans="1:52">
      <c r="A12" s="1" t="s">
        <v>75</v>
      </c>
      <c r="B12" s="1" t="s">
        <v>76</v>
      </c>
      <c r="C12" s="1" t="s">
        <v>77</v>
      </c>
      <c r="D12" s="1" t="s">
        <v>78</v>
      </c>
      <c r="E12" s="1" t="s">
        <v>24</v>
      </c>
      <c r="F12" s="1" t="s">
        <v>79</v>
      </c>
      <c r="G12" s="1" t="s">
        <v>80</v>
      </c>
      <c r="H12" s="1" t="s">
        <v>81</v>
      </c>
      <c r="I12" s="1" t="s">
        <v>15</v>
      </c>
      <c r="J12" s="2" t="str">
        <f>HYPERLINK("https://www.originenergy.com.au/solar/panels-batteries/virtual-power-plant/solar-battery-offer/","Here")</f>
        <v>Here</v>
      </c>
    </row>
    <row r="13" spans="1:52">
      <c r="A13" s="1" t="s">
        <v>82</v>
      </c>
      <c r="B13" s="1" t="s">
        <v>83</v>
      </c>
      <c r="C13" s="1" t="s">
        <v>84</v>
      </c>
      <c r="D13" s="1" t="s">
        <v>85</v>
      </c>
      <c r="E13" s="1" t="s">
        <v>15</v>
      </c>
      <c r="F13" s="1" t="s">
        <v>86</v>
      </c>
      <c r="G13" s="1" t="s">
        <v>87</v>
      </c>
      <c r="H13" s="1" t="s">
        <v>27</v>
      </c>
      <c r="I13" s="1" t="s">
        <v>19</v>
      </c>
      <c r="J13" s="2" t="str">
        <f>HYPERLINK("https://www.powershop.com.au/virtual-power-plant/","Here")</f>
        <v>Here</v>
      </c>
    </row>
    <row r="14" spans="1:52">
      <c r="A14" s="1" t="s">
        <v>88</v>
      </c>
      <c r="B14" s="1" t="s">
        <v>89</v>
      </c>
      <c r="C14" s="1" t="s">
        <v>90</v>
      </c>
      <c r="D14" s="1" t="s">
        <v>91</v>
      </c>
      <c r="E14" s="1" t="s">
        <v>15</v>
      </c>
      <c r="F14" s="1" t="s">
        <v>92</v>
      </c>
      <c r="G14" s="1" t="s">
        <v>15</v>
      </c>
      <c r="H14" s="1" t="s">
        <v>81</v>
      </c>
      <c r="I14" s="1" t="s">
        <v>93</v>
      </c>
      <c r="J14" s="2" t="str">
        <f>HYPERLINK("https://repositpower.com/no-bill/","Here")</f>
        <v>Here</v>
      </c>
    </row>
    <row r="15" spans="1:52">
      <c r="A15" s="1" t="s">
        <v>94</v>
      </c>
      <c r="B15" s="1" t="s">
        <v>95</v>
      </c>
      <c r="C15" s="1" t="s">
        <v>96</v>
      </c>
      <c r="D15" s="1" t="s">
        <v>97</v>
      </c>
      <c r="E15" s="1" t="s">
        <v>98</v>
      </c>
      <c r="F15" s="1" t="s">
        <v>15</v>
      </c>
      <c r="G15" s="1" t="s">
        <v>15</v>
      </c>
      <c r="H15" s="1" t="s">
        <v>99</v>
      </c>
      <c r="I15" s="1" t="s">
        <v>99</v>
      </c>
      <c r="J15" s="2" t="str">
        <f>HYPERLINK("https://www.energymining.sa.gov.au/consumers/solar-and-batteries/south-australias-virtual-power-plant","Here")</f>
        <v>Here</v>
      </c>
    </row>
    <row r="16" spans="1:52">
      <c r="A16" s="1" t="s">
        <v>100</v>
      </c>
      <c r="B16" s="1" t="s">
        <v>101</v>
      </c>
      <c r="C16" s="1" t="s">
        <v>102</v>
      </c>
      <c r="D16" s="1" t="s">
        <v>103</v>
      </c>
      <c r="E16" s="1" t="s">
        <v>24</v>
      </c>
      <c r="F16" s="1" t="s">
        <v>104</v>
      </c>
      <c r="G16" s="1" t="s">
        <v>105</v>
      </c>
      <c r="H16" s="1" t="s">
        <v>27</v>
      </c>
      <c r="I16" s="1" t="s">
        <v>19</v>
      </c>
      <c r="J16" s="2" t="str">
        <f>HYPERLINK("https://shinehub.com.au/virtual-power-plant/","Here")</f>
        <v>Here</v>
      </c>
    </row>
    <row r="17" spans="1:52">
      <c r="A17" s="1" t="s">
        <v>106</v>
      </c>
      <c r="B17" s="1" t="s">
        <v>107</v>
      </c>
      <c r="C17" s="1" t="s">
        <v>108</v>
      </c>
      <c r="D17" s="1" t="s">
        <v>109</v>
      </c>
      <c r="E17" s="1">
        <v>650</v>
      </c>
      <c r="F17" s="1" t="s">
        <v>110</v>
      </c>
      <c r="G17" s="1" t="s">
        <v>111</v>
      </c>
      <c r="H17" s="1" t="s">
        <v>27</v>
      </c>
      <c r="I17" s="1" t="s">
        <v>19</v>
      </c>
      <c r="J17" s="2" t="str">
        <f>HYPERLINK("https://solarhub.net.au/virtual-power-plant/","Here")</f>
        <v>Here</v>
      </c>
    </row>
    <row r="18" spans="1:52">
      <c r="A18" s="1" t="s">
        <v>112</v>
      </c>
      <c r="B18" s="1" t="s">
        <v>113</v>
      </c>
      <c r="C18" s="1" t="s">
        <v>114</v>
      </c>
      <c r="D18" s="1" t="s">
        <v>115</v>
      </c>
      <c r="E18" s="1" t="s">
        <v>24</v>
      </c>
      <c r="F18" s="1" t="s">
        <v>116</v>
      </c>
      <c r="G18" s="1" t="s">
        <v>117</v>
      </c>
      <c r="H18" s="1" t="s">
        <v>118</v>
      </c>
      <c r="I18" s="1" t="s">
        <v>93</v>
      </c>
      <c r="J18" s="2" t="str">
        <f>HYPERLINK("https://sonnen.com.au/connect/","Here")</f>
        <v>Here</v>
      </c>
    </row>
    <row r="19" spans="1:52">
      <c r="A19" s="1" t="s">
        <v>119</v>
      </c>
      <c r="B19" s="1" t="s">
        <v>113</v>
      </c>
      <c r="C19" s="1" t="s">
        <v>120</v>
      </c>
      <c r="D19" s="1" t="s">
        <v>121</v>
      </c>
      <c r="E19" s="1" t="s">
        <v>24</v>
      </c>
      <c r="F19" s="1" t="s">
        <v>122</v>
      </c>
      <c r="G19" s="1" t="s">
        <v>111</v>
      </c>
      <c r="H19" s="1" t="s">
        <v>123</v>
      </c>
      <c r="I19" s="1" t="s">
        <v>93</v>
      </c>
      <c r="J19" s="2" t="str">
        <f>HYPERLINK("https://sonnen.com.au/sonnenflat/","Here")</f>
        <v>Here</v>
      </c>
    </row>
    <row r="20" spans="1:52">
      <c r="A20" s="1" t="s">
        <v>124</v>
      </c>
      <c r="B20" s="1" t="s">
        <v>125</v>
      </c>
      <c r="C20" s="1" t="s">
        <v>126</v>
      </c>
      <c r="D20" s="1" t="s">
        <v>127</v>
      </c>
      <c r="E20" s="1" t="s">
        <v>128</v>
      </c>
      <c r="F20" s="1" t="s">
        <v>129</v>
      </c>
      <c r="G20" s="1" t="s">
        <v>130</v>
      </c>
      <c r="H20" s="1" t="s">
        <v>27</v>
      </c>
      <c r="I20" s="1" t="s">
        <v>27</v>
      </c>
      <c r="J20" s="2" t="str">
        <f>HYPERLINK("https://save.energylocals.com.au/TeslaEnergyPlan-TOU/","Here")</f>
        <v>Here</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hyperlinks>
    <hyperlink ref="B1" r:id="rId_hyperlink_1" tooltip="Latest version here" display="Latest version here"/>
    <hyperlink ref="J3" r:id="rId_hyperlink_2" tooltip="Here" display="Here"/>
    <hyperlink ref="J4" r:id="rId_hyperlink_3" tooltip="Here" display="Here"/>
    <hyperlink ref="J5" r:id="rId_hyperlink_4" tooltip="Here" display="Here"/>
    <hyperlink ref="J6" r:id="rId_hyperlink_5" tooltip="Here" display="Here"/>
    <hyperlink ref="J7" r:id="rId_hyperlink_6" tooltip="Here" display="Here"/>
    <hyperlink ref="J8" r:id="rId_hyperlink_7" tooltip="Here" display="Here"/>
    <hyperlink ref="J9" r:id="rId_hyperlink_8" tooltip="Here" display="Here"/>
    <hyperlink ref="J10" r:id="rId_hyperlink_9" tooltip="Here" display="Here"/>
    <hyperlink ref="J11" r:id="rId_hyperlink_10" tooltip="Here" display="Here"/>
    <hyperlink ref="J12" r:id="rId_hyperlink_11" tooltip="Here" display="Here"/>
    <hyperlink ref="J13" r:id="rId_hyperlink_12" tooltip="Here" display="Here"/>
    <hyperlink ref="J14" r:id="rId_hyperlink_13" tooltip="Here" display="Here"/>
    <hyperlink ref="J15" r:id="rId_hyperlink_14" tooltip="Here" display="Here"/>
    <hyperlink ref="J16" r:id="rId_hyperlink_15" tooltip="Here" display="Here"/>
    <hyperlink ref="J17" r:id="rId_hyperlink_16" tooltip="Here" display="Here"/>
    <hyperlink ref="J18" r:id="rId_hyperlink_17" tooltip="Here" display="Here"/>
    <hyperlink ref="J19" r:id="rId_hyperlink_18" tooltip="Here" display="Here"/>
    <hyperlink ref="J20" r:id="rId_hyperlink_19" tooltip="Here" display="Here"/>
  </hyperlink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2024-07-03T01:17:37+00:00</dcterms:created>
  <dcterms:modified xsi:type="dcterms:W3CDTF">2024-07-03T01:17:37+00:00</dcterms:modified>
  <dc:title>Untitled Spreadsheet</dc:title>
  <dc:description/>
  <dc:subject/>
  <cp:keywords/>
  <cp:category/>
</cp:coreProperties>
</file>