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<sst xmlns="http://schemas.openxmlformats.org/spreadsheetml/2006/main" uniqueCount="298">
  <si>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</si>
  <si>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</si>
  <si>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</si>
  <si>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</si>
  <si>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</si>
  <si>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efficiency (PV to grid)</t>
  </si>
  <si>
    <t># of MPPT’s</t>
  </si>
  <si>
    <t>Dimensions</t>
  </si>
  <si>
    <t>Weight</t>
  </si>
  <si>
    <t>Single phase or three phase?</t>
  </si>
  <si>
    <t>IP Rating</t>
  </si>
  <si>
    <t>Ambient temperature range</t>
  </si>
  <si>
    <t>Standby consumption</t>
  </si>
  <si>
    <t>Network connection</t>
  </si>
  <si>
    <t>Warranty</t>
  </si>
  <si>
    <t>Screen?</t>
  </si>
  <si>
    <t>Built in DC isolator?</t>
  </si>
  <si>
    <t>Cooling (passive/fan)</t>
  </si>
  <si>
    <t>Noise (db)</t>
  </si>
  <si>
    <t>Datasheet Supplied?</t>
  </si>
  <si>
    <t>Warranty Supplied?</t>
  </si>
  <si>
    <t>More information on brand</t>
  </si>
  <si>
    <t>Delta Home Series (5kW)</t>
  </si>
  <si>
    <t xml:space="preserve">H5A_222
</t>
  </si>
  <si>
    <t>$550</t>
  </si>
  <si>
    <t>5000 W</t>
  </si>
  <si>
    <t>97.5%</t>
  </si>
  <si>
    <t>380 x 318 x 130 mm</t>
  </si>
  <si>
    <t>12 kg</t>
  </si>
  <si>
    <t>Single phase</t>
  </si>
  <si>
    <t>IP 65</t>
  </si>
  <si>
    <t>-25°C ~ 60°C</t>
  </si>
  <si>
    <t>Wi-Fi</t>
  </si>
  <si>
    <t>10 years (for units sold after Sep 2 2024), otherwise 5 years</t>
  </si>
  <si>
    <t>No</t>
  </si>
  <si>
    <t>Yes</t>
  </si>
  <si>
    <t>Passive</t>
  </si>
  <si>
    <t>20 db(a)</t>
  </si>
  <si>
    <t>Delta M15A</t>
  </si>
  <si>
    <t xml:space="preserve">M15A
</t>
  </si>
  <si>
    <t>$3000</t>
  </si>
  <si>
    <t>15000 W</t>
  </si>
  <si>
    <t>98.40%</t>
  </si>
  <si>
    <t>651 x 520 x 220 mm</t>
  </si>
  <si>
    <t>40.5 kg</t>
  </si>
  <si>
    <t>Three phase</t>
  </si>
  <si>
    <t>RS485 / WiFi</t>
  </si>
  <si>
    <t>5 years</t>
  </si>
  <si>
    <t>32 db(a)</t>
  </si>
  <si>
    <t>Enphase IQ8AC</t>
  </si>
  <si>
    <t xml:space="preserve">IQ8AC-72-M-INT
</t>
  </si>
  <si>
    <t>$210</t>
  </si>
  <si>
    <t>360W</t>
  </si>
  <si>
    <t>97.3 %</t>
  </si>
  <si>
    <t>N/A</t>
  </si>
  <si>
    <t xml:space="preserve">212 mm x 175 mm x 30.2 mm </t>
  </si>
  <si>
    <t>1.1 kg</t>
  </si>
  <si>
    <t>IP 67</t>
  </si>
  <si>
    <t>-40ºC to +65ºC</t>
  </si>
  <si>
    <t>Power Line Communication (PLC)</t>
  </si>
  <si>
    <t>25 years</t>
  </si>
  <si>
    <t>TBD</t>
  </si>
  <si>
    <t>Enphase IQ8HC</t>
  </si>
  <si>
    <t xml:space="preserve">IQ8HC-72-M-INT
</t>
  </si>
  <si>
    <t>$230</t>
  </si>
  <si>
    <t>380W</t>
  </si>
  <si>
    <t>97.4 %</t>
  </si>
  <si>
    <t>Enphase IQ7A</t>
  </si>
  <si>
    <t xml:space="preserve">IQ7A-72-2-INT
</t>
  </si>
  <si>
    <t>$195</t>
  </si>
  <si>
    <t>349W</t>
  </si>
  <si>
    <t>96.5 %</t>
  </si>
  <si>
    <t>1.08 kg</t>
  </si>
  <si>
    <t>10 years</t>
  </si>
  <si>
    <t>Enphase IQ7X</t>
  </si>
  <si>
    <t xml:space="preserve">IQ7X-96-2-INT
</t>
  </si>
  <si>
    <t>$205</t>
  </si>
  <si>
    <t>315W</t>
  </si>
  <si>
    <t>Fronius GEN24 Primo</t>
  </si>
  <si>
    <t xml:space="preserve">Primo GEN24 5.0
Primo GEN24 6.0
Primo GEN24 8.0
Primo GEN24 10.0
</t>
  </si>
  <si>
    <t>$2300
$2700
$3,800
$4150</t>
  </si>
  <si>
    <t>5000W
6000W
8000 W
10000 W</t>
  </si>
  <si>
    <t>97.2%
97.2%
97.3%
97.3%</t>
  </si>
  <si>
    <t>2
2
2
2</t>
  </si>
  <si>
    <t>530 x 474 x 165 mm
530 x 474 x 165 mm
595 x 529 x 180 mm
595 x 529 x 180 mm</t>
  </si>
  <si>
    <t>16.6 kg
16.6 kg
21 kg
21 kg</t>
  </si>
  <si>
    <t>'-40°C - +55°C</t>
  </si>
  <si>
    <t>&lt; 10 W</t>
  </si>
  <si>
    <t>Fronius Solar.web, Modbus TCP SunSpec, Fronius Solar API (JSON)</t>
  </si>
  <si>
    <t>5 + 5 years</t>
  </si>
  <si>
    <t>Fan</t>
  </si>
  <si>
    <t>Fronius Primo</t>
  </si>
  <si>
    <t xml:space="preserve">Primo 4.6-1
Primo 5.0-1 AUS
Primo 5.0-1
Primo 6.0-1
Primo 8.2-1
</t>
  </si>
  <si>
    <t>$2200
$2356
$2356
$2967
$3034</t>
  </si>
  <si>
    <t>4600W
4600W
5000W
6000W
8200W</t>
  </si>
  <si>
    <t>98.1%
98.1%
98.1%
98.1%
98.1%</t>
  </si>
  <si>
    <t>2
2
2
2
2</t>
  </si>
  <si>
    <t>645 x 431 x 204 mm
645 x 431 x 204 mm
645 x 431 x 204 mm
645 x 431 x 204 mm
645 x 431 x 204 mm</t>
  </si>
  <si>
    <t>21.5 kg
21.5 kg
21.5 kg
21.5 kg
21.5 kg</t>
  </si>
  <si>
    <t>&lt; 1 W</t>
  </si>
  <si>
    <t>Fronius Symo</t>
  </si>
  <si>
    <t xml:space="preserve">SYMO 5.0-3-M
SYMO 6.0-3-M
SYMO 7.0-3-M
SYMO 8.2-3-M
SYMO 10.0-3-M
SYMO 12.5-3-M
SYMO 15.0-3-M
</t>
  </si>
  <si>
    <t>$2500
$2570
$3160
$3560
$3600
$4000
$4100</t>
  </si>
  <si>
    <t>5000W
6000W
7000W
8200W
10000W
12500W
15000W</t>
  </si>
  <si>
    <t>98%
98%
98%
98%
98%
98%
98%</t>
  </si>
  <si>
    <t>2
2
2
2
2
2
2</t>
  </si>
  <si>
    <t>645 x 431 x 204 mm
645 x 431 x 204 mm
645 x 431 x 204 mm
645 x 431 x 204 mm
725 x 510 x 225 mm
725 x 510 x 225 mm
725 x 510 x 225 mm</t>
  </si>
  <si>
    <t>19.9 kg
19.9 kg
21.9 kg
21.9 kg
34.8 kg
34.8 kg
43.4 kg</t>
  </si>
  <si>
    <t xml:space="preserve">-25 - +60 °C </t>
  </si>
  <si>
    <t>&lt; 5 W</t>
  </si>
  <si>
    <t>GEP 5-10kW (Single phase)</t>
  </si>
  <si>
    <t xml:space="preserve">GEP5.0-1C-10
GEP8.5-1-10
GEP10-1-10
</t>
  </si>
  <si>
    <t>$1,000
$1,500
$1,700</t>
  </si>
  <si>
    <t>5000 W
8500 W
10000 W</t>
  </si>
  <si>
    <t>97.3%
97.5%
97.5%</t>
  </si>
  <si>
    <t>3
3
3</t>
  </si>
  <si>
    <t>511 × 415 × 175 mm
511 × 415 × 175 mm
511 × 415 × 175 mm</t>
  </si>
  <si>
    <t>22.5 kg
22.5 kg
22.5 kg</t>
  </si>
  <si>
    <t>-25 ~ +60°C</t>
  </si>
  <si>
    <t>Wi-Fi / RS485 / LAN</t>
  </si>
  <si>
    <t>GEP 5-15kW (Three phase)</t>
  </si>
  <si>
    <t xml:space="preserve">GEP5.0-3-10
GEP8-3-AU10
GEP10-3-AU10
GEP15-3-10
</t>
  </si>
  <si>
    <t>$1,500
$1,800
$2,000
$2,200</t>
  </si>
  <si>
    <t>5000 W
8000 W
10000 W
15000W</t>
  </si>
  <si>
    <t>97.6%
97.6%
97.6%
97.6%</t>
  </si>
  <si>
    <t>2
2
3
2</t>
  </si>
  <si>
    <t>415 × 511 × 175 mm
415 × 511 × 175 mm
511 × 415 × 175 mm
511 × 415 × 175 mm</t>
  </si>
  <si>
    <t>20.5 kg
24 kg
24 kg
26 kg</t>
  </si>
  <si>
    <t>Goodwe DNS G3 Series</t>
  </si>
  <si>
    <t xml:space="preserve">GW3000-DNS-30
GW5000-DNS-30
GW6000-DNS-30
</t>
  </si>
  <si>
    <t>$880
$890
$990</t>
  </si>
  <si>
    <t>3000 W
5000 W
6000 W</t>
  </si>
  <si>
    <t>97.9%
97.8%
97.8%</t>
  </si>
  <si>
    <t>2
2
2</t>
  </si>
  <si>
    <t>350 * 410 * 143 mm
354 * 433 * 147 mm
354 * 433 * 147 mm</t>
  </si>
  <si>
    <t>12.8 kg
13 kg
13.4 kg</t>
  </si>
  <si>
    <t>IP65</t>
  </si>
  <si>
    <t>-25 ~ +60 deg C</t>
  </si>
  <si>
    <t>RS485, WiFi, LAN</t>
  </si>
  <si>
    <t>Goodwe DNS Series</t>
  </si>
  <si>
    <t xml:space="preserve">GW3000D-NS
GW3600D-NS
GW4200D-NS
GW5000D-NS
</t>
  </si>
  <si>
    <t>$764
$800
$810
$830</t>
  </si>
  <si>
    <t>3000 W
3680 W
4200 W
5000 W</t>
  </si>
  <si>
    <t>97.8%
97.8%
97.8%
97.8%</t>
  </si>
  <si>
    <t>354 * 433 * 147 mm
354 * 433 * 147 mm
354 * 433 * 147 mm
354 * 433 * 147 mm</t>
  </si>
  <si>
    <t>13 kg
13 kg
13 kg
13 kg</t>
  </si>
  <si>
    <t>Goodwe SDT-G2 Series</t>
  </si>
  <si>
    <t xml:space="preserve">GW5K-DT
GW6K-DT
GW8K-DT
GW10KT-DT
GW12KT-DT
GW15KT-DT
</t>
  </si>
  <si>
    <t>$1300
$1400
$1500
$1800
$1900
$2100</t>
  </si>
  <si>
    <t>5000 W
6000 W
8000 W
10000 W
12000 W
15000 W</t>
  </si>
  <si>
    <t>98.2%
98.2%
98.2%
98.3%
98.3%
98.3%</t>
  </si>
  <si>
    <t>2
2
2
2
2
2</t>
  </si>
  <si>
    <t>354 * 433 * 147 mm
354 * 433 * 147 mm
354 * 433 * 155 mm
354 * 433 * 155 mm
354 * 433 * 155 mm
354 * 433 * 155 mm</t>
  </si>
  <si>
    <t>15 kg
15 kg
16 kg
16 kg
18 kg
18 kg</t>
  </si>
  <si>
    <t>-30 ~ +60 deg C</t>
  </si>
  <si>
    <t>Passive up to 6kW, fan from 6-15kW</t>
  </si>
  <si>
    <t>Goodwe MS Series</t>
  </si>
  <si>
    <t xml:space="preserve">GW5000-MS
GW6000-MS
GW8500-MS
GW10K-MS
</t>
  </si>
  <si>
    <t>$1100
$1200
$1300
$1430</t>
  </si>
  <si>
    <t>5000 W
6000 W
8500 W
10000 W</t>
  </si>
  <si>
    <t>97.7%
97.7%
97.7%
97.7%</t>
  </si>
  <si>
    <t>3
3
3
3</t>
  </si>
  <si>
    <t>511 * 415 * 175 mm
511 * 415 * 175 mm
511 * 415 * 175 mm
511 * 415 * 175 mm</t>
  </si>
  <si>
    <t>22.5 kg
22.5 kg
22.5 kg
22.5 kg</t>
  </si>
  <si>
    <t>Goodwe NS Series</t>
  </si>
  <si>
    <t xml:space="preserve">GW1500-NS
GW2000-NS
GW2500-NS
GW3000-NS
</t>
  </si>
  <si>
    <t>$500
$600
$650
$700</t>
  </si>
  <si>
    <t>1500 W
2000 W
2500 W
3000 W</t>
  </si>
  <si>
    <t>97.0%
97.0%
97.5%
97.5%</t>
  </si>
  <si>
    <t>1
1
1
1</t>
  </si>
  <si>
    <t>344 * 274.5 * 128 mm
344 * 274.5 * 128 mm
344 * 274.5 * 128 mm
344 * 274.5 * 128 mm</t>
  </si>
  <si>
    <t>7.5 kg
7.5 kg
8.5 kg
8.5 kg</t>
  </si>
  <si>
    <t>RS485 or WiFi</t>
  </si>
  <si>
    <t>iStore (Single phase, 5-6kW)</t>
  </si>
  <si>
    <t xml:space="preserve">IS-HYB-5000-1PH
IS-HYB-6000-1PH
</t>
  </si>
  <si>
    <t>$1,700
$1,900</t>
  </si>
  <si>
    <t>5000W
6000W</t>
  </si>
  <si>
    <t>97.5%
97.5%</t>
  </si>
  <si>
    <t>2
2</t>
  </si>
  <si>
    <t>365 x 365 x 156 mm
365 x 365 x 156 mm</t>
  </si>
  <si>
    <t>12 kg
12 kg</t>
  </si>
  <si>
    <t>-25°C to 60°C</t>
  </si>
  <si>
    <t>&lt; 2.5W</t>
  </si>
  <si>
    <t>RS485; WLAN/Ethernet via Smart Dongle-WLAN-FE; 4G / 3G / 2G via Smart Dongle-4G (Optional)</t>
  </si>
  <si>
    <t>10 years (+2 years parts warranty for units installed up to July 2025)</t>
  </si>
  <si>
    <t>&lt; 25 db</t>
  </si>
  <si>
    <t>iStore (Three phase, 5-6 kW)</t>
  </si>
  <si>
    <t xml:space="preserve">IS-HYB-5000-3PH
IS-HYB-6000-3PH
</t>
  </si>
  <si>
    <t>$2,000
$2,200</t>
  </si>
  <si>
    <t>iStore (Three phase, 10-25 kW)</t>
  </si>
  <si>
    <t xml:space="preserve">IS-HYB-10000-3PH
IS-HYB-15000-3PH
IS-HYB-25000-3PH
</t>
  </si>
  <si>
    <t>$2,600
$3,000
$3,600</t>
  </si>
  <si>
    <t>9,999 W
15,000 W
25,000 W</t>
  </si>
  <si>
    <t>98.4%
98.4%
98.4%</t>
  </si>
  <si>
    <t>546 x 460 x 228 mm
546 x 460 x 228 mm
546 x 460 x 228 mm</t>
  </si>
  <si>
    <t>21 kg
21 kg
21 kg</t>
  </si>
  <si>
    <t>IP 66</t>
  </si>
  <si>
    <t>iStore (Single phase, 10kW)</t>
  </si>
  <si>
    <t xml:space="preserve">IS-HYB-10000-1PH
</t>
  </si>
  <si>
    <t>$2,300</t>
  </si>
  <si>
    <t>10000W</t>
  </si>
  <si>
    <t>425 x 376.5 x 150 mm</t>
  </si>
  <si>
    <t>15 kg</t>
  </si>
  <si>
    <t>SMA Sunny Boy (5.0-6.0kW)</t>
  </si>
  <si>
    <t xml:space="preserve">SB5.0-1AV-41
SB6.0-1AV-41
</t>
  </si>
  <si>
    <t>$1600
$2000</t>
  </si>
  <si>
    <t>5000 W
6000W</t>
  </si>
  <si>
    <t>97.00%
97.00%</t>
  </si>
  <si>
    <t>435 mm x 470 mm x 176 mm
435 mm x 470 mm x 176 mm</t>
  </si>
  <si>
    <t>16 kg
16 kg</t>
  </si>
  <si>
    <t>−40 °C to +60 °C</t>
  </si>
  <si>
    <t>WLAN, Speedwire / Webconnect</t>
  </si>
  <si>
    <t>25 dB</t>
  </si>
  <si>
    <t>SMA Tripower (5-6 kW)</t>
  </si>
  <si>
    <t xml:space="preserve">STP5.0-3AV-40
STP6.0-3AV-40
</t>
  </si>
  <si>
    <t>$2500
$2731</t>
  </si>
  <si>
    <t>5000 W
6000 W</t>
  </si>
  <si>
    <t>98.20%
98.20%</t>
  </si>
  <si>
    <t>17 kg
17 kg</t>
  </si>
  <si>
    <t xml:space="preserve">-25 °C to +60 °C </t>
  </si>
  <si>
    <t>WLAN / Ethernet / RS485</t>
  </si>
  <si>
    <t>30 dB(A)</t>
  </si>
  <si>
    <t>SMA Tripower (8.0-10.0kW)</t>
  </si>
  <si>
    <t xml:space="preserve">STP8.0-3AV-40
STP10.0-3AV-40
</t>
  </si>
  <si>
    <t>$3391
$3681</t>
  </si>
  <si>
    <t>8000 W
10000 W</t>
  </si>
  <si>
    <t>98.30%
98.30%</t>
  </si>
  <si>
    <t>460 mm x 497 mm x 176 mm
460 mm x 497 mm x 176 mm</t>
  </si>
  <si>
    <t>20.5 kg
20.5 kg</t>
  </si>
  <si>
    <t>Modbus (SMA, Sunspec), Webconnect, SMA Data, TS4-R</t>
  </si>
  <si>
    <t>SMA Tripower (15kW)</t>
  </si>
  <si>
    <t xml:space="preserve">STP1500TL-30
</t>
  </si>
  <si>
    <t>$4829</t>
  </si>
  <si>
    <t>15000W</t>
  </si>
  <si>
    <t>661 x 682 x 264 mm</t>
  </si>
  <si>
    <t>61 kg</t>
  </si>
  <si>
    <t>Speedwire / webconnect</t>
  </si>
  <si>
    <t>51 dB(A)</t>
  </si>
  <si>
    <t>SolarEdge HD Wave Genesis (5-6kW)</t>
  </si>
  <si>
    <t xml:space="preserve">SE5000H
SE6000H
</t>
  </si>
  <si>
    <t>$1,300
$1,500</t>
  </si>
  <si>
    <t>99.2%
99.2%</t>
  </si>
  <si>
    <t>450 x 370 x 174 mm
450 x 370 x 174 mm</t>
  </si>
  <si>
    <t>11.4 kg
11.9 kg</t>
  </si>
  <si>
    <t>RS485, Ethernet, Wi-Fi</t>
  </si>
  <si>
    <t>12 years</t>
  </si>
  <si>
    <t>SolarEdge HD Wave Genesis (8.25-10kW)</t>
  </si>
  <si>
    <t xml:space="preserve">SE8250H
SE10000H
</t>
  </si>
  <si>
    <t>$1,500
$1,600</t>
  </si>
  <si>
    <t>8250 W
10000 W</t>
  </si>
  <si>
    <t>540 x 370 x 185 mm
540 x 370 x 185 mm</t>
  </si>
  <si>
    <t>17.6 kg
17.6 kg</t>
  </si>
  <si>
    <t>SolarEdge Three Phase</t>
  </si>
  <si>
    <t xml:space="preserve">SE5K-AUB
SE8.25K-AUB
SE10K-AUB
</t>
  </si>
  <si>
    <t>$2,500
$2,800
$3,100</t>
  </si>
  <si>
    <t>5000 W
8250 W
10000 W</t>
  </si>
  <si>
    <t>97.8%
97.8%
97.8%</t>
  </si>
  <si>
    <t>775 x 315 x 260 mm
775 x 315 x 260 mm
775 x 315 x 260 mm</t>
  </si>
  <si>
    <t>30 kg
30 kg
30 kg</t>
  </si>
  <si>
    <t>2 x RS485, Ethernet, Wi-Fi(2), ZigBee for Smart Energy (optional)</t>
  </si>
  <si>
    <t>Solis S5 Series (Single phase) 5-6kW</t>
  </si>
  <si>
    <t xml:space="preserve">S5-GR1P5K
S5-GR1P6K
</t>
  </si>
  <si>
    <t>$900
$1000</t>
  </si>
  <si>
    <t>97.6%
97.6%</t>
  </si>
  <si>
    <t>310 * 543 * 160 mm
310 * 543 * 160 mm</t>
  </si>
  <si>
    <t>RS485, Optional: Wi-Fi, GPRS</t>
  </si>
  <si>
    <t>Solis S5 Series (Single phase) 7-10kW</t>
  </si>
  <si>
    <t xml:space="preserve">S5-GR1P7K
S5-GR1P8K
S5-GR1P9K
S5-GR1P10K
</t>
  </si>
  <si>
    <t>$1550
$1650
$1750
$1850</t>
  </si>
  <si>
    <t>7000 W
8000 W
9000 W
10000 W</t>
  </si>
  <si>
    <t>98.0%
98.0%
98.0%
98.0%</t>
  </si>
  <si>
    <t>333 * 579 * 253 mm
333 * 579 * 253 mm
333 * 579 * 253 mm
333 * 579 * 253 mm</t>
  </si>
  <si>
    <t>18.5 kg
18.5 kg
18.5 kg
18.5 kg</t>
  </si>
  <si>
    <t>Solis S6 Series</t>
  </si>
  <si>
    <t xml:space="preserve">S6-GR1P7K2
S6-GR1P8K2
</t>
  </si>
  <si>
    <t>$1650
$1850</t>
  </si>
  <si>
    <t>7000 W
8000 W</t>
  </si>
  <si>
    <t>97.7%
97.7%</t>
  </si>
  <si>
    <t>310 * 543 * 180 mm
310 * 543 * 180 mm</t>
  </si>
  <si>
    <t>13 kg
13 kg</t>
  </si>
  <si>
    <t>Sungrow SGRS Series</t>
  </si>
  <si>
    <t xml:space="preserve">SG5.0RS-ADA
SG8.0RS-ADA
SG10.0RS-ADA
</t>
  </si>
  <si>
    <t>$1700
$2200
$2300</t>
  </si>
  <si>
    <t>4999 W
8000 W
10000 W</t>
  </si>
  <si>
    <t>490 * 340 * 170 mm
490 * 340 * 170 mm
490 * 340 * 170 mm</t>
  </si>
  <si>
    <t>19 kg
19 kg
19 kg</t>
  </si>
  <si>
    <t xml:space="preserve">-25 ℃ to 60 ℃ </t>
  </si>
  <si>
    <t>&lt; 3 W</t>
  </si>
  <si>
    <t>WLAN, Ethernet, RS485, DI, DO</t>
  </si>
  <si>
    <t>Sungrow SGRT Series</t>
  </si>
  <si>
    <t xml:space="preserve">SG5.0RT
SG6.0RT
SG7.0RT
SG8.0RT
SG10RT
SG12RT
SG15RT
</t>
  </si>
  <si>
    <t>$1780
$1850
$1950
$2100
$2250
$2500
$2600</t>
  </si>
  <si>
    <t>5000 W
6000 W
7000 W
8000 W
10000 W
12000 W
15000 W</t>
  </si>
  <si>
    <t>98.40%
98.40%
98.40%
98.50%
98.50%
98.50%
98.50%</t>
  </si>
  <si>
    <t>370 * 480 * 195 mm
370 * 480 * 195 mm
370 * 480 * 195 mm
370 * 480 * 195 mm
370 * 480 * 195 mm
370 * 480 * 195 mm
370 * 480 * 195 mm</t>
  </si>
  <si>
    <t>18 kg
18 kg
18 kg
18 kg
18 kg
18 kg
21 kg</t>
  </si>
  <si>
    <t>Passive (Fan on 15kW model)</t>
  </si>
  <si>
    <t>35dB(A)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</si>
</sst>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Warranty-TCS-RPI-V9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1/01/Datasheet-M15A_220-20220505.pdf" TargetMode="External"/><Relationship Id="rId_hyperlink_6" Type="http://schemas.openxmlformats.org/officeDocument/2006/relationships/hyperlink" Target="https://www.solarquotes.com.au/wp-content/uploads/2021/01/delta-warranty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3/06/enphase-iq8-datasheet.pdf" TargetMode="External"/><Relationship Id="rId_hyperlink_9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0" Type="http://schemas.openxmlformats.org/officeDocument/2006/relationships/hyperlink" Target="https://www.solarquotes.com.au/inverters/enphase-review.html" TargetMode="External"/><Relationship Id="rId_hyperlink_11" Type="http://schemas.openxmlformats.org/officeDocument/2006/relationships/hyperlink" Target="https://www.solarquotes.com.au/wp-content/uploads/2023/06/enphase-iq8-datasheet.pdf" TargetMode="External"/><Relationship Id="rId_hyperlink_12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3" Type="http://schemas.openxmlformats.org/officeDocument/2006/relationships/hyperlink" Target="https://www.solarquotes.com.au/inverters/enphase-review.html" TargetMode="External"/><Relationship Id="rId_hyperlink_14" Type="http://schemas.openxmlformats.org/officeDocument/2006/relationships/hyperlink" Target="https://www.solarquotes.com.au/wp-content/uploads/2021/01/enphase-IQ7A.pdf" TargetMode="External"/><Relationship Id="rId_hyperlink_15" Type="http://schemas.openxmlformats.org/officeDocument/2006/relationships/hyperlink" Target="https://www.solarquotes.com.au/wp-content/uploads/2021/01/enphase-warranty.pdf" TargetMode="External"/><Relationship Id="rId_hyperlink_16" Type="http://schemas.openxmlformats.org/officeDocument/2006/relationships/hyperlink" Target="https://www.solarquotes.com.au/inverters/enphase-review.html" TargetMode="External"/><Relationship Id="rId_hyperlink_17" Type="http://schemas.openxmlformats.org/officeDocument/2006/relationships/hyperlink" Target="https://www.solarquotes.com.au/wp-content/uploads/2023/10/enphase-iq7x.pdf" TargetMode="External"/><Relationship Id="rId_hyperlink_18" Type="http://schemas.openxmlformats.org/officeDocument/2006/relationships/hyperlink" Target="https://www.solarquotes.com.au/wp-content/uploads/2021/01/enphase-warranty.pdf" TargetMode="External"/><Relationship Id="rId_hyperlink_19" Type="http://schemas.openxmlformats.org/officeDocument/2006/relationships/hyperlink" Target="https://www.solarquotes.com.au/inverters/enphase-review.html" TargetMode="External"/><Relationship Id="rId_hyperlink_20" Type="http://schemas.openxmlformats.org/officeDocument/2006/relationships/hyperlink" Target="https://www.solarquotes.com.au/wp-content/uploads/2023/01/fronius-gen24-datasheet.pdf" TargetMode="External"/><Relationship Id="rId_hyperlink_21" Type="http://schemas.openxmlformats.org/officeDocument/2006/relationships/hyperlink" Target="https://www.solarquotes.com.au/wp-content/uploads/2021/01/fronius-warranty-aus.pdf" TargetMode="External"/><Relationship Id="rId_hyperlink_22" Type="http://schemas.openxmlformats.org/officeDocument/2006/relationships/hyperlink" Target="https://www.solarquotes.com.au/inverters/fronius-review.html" TargetMode="External"/><Relationship Id="rId_hyperlink_23" Type="http://schemas.openxmlformats.org/officeDocument/2006/relationships/hyperlink" Target="https://www.solarquotes.com.au/wp-content/uploads/2021/01/Fronius-Primo-Datasheet.pdf" TargetMode="External"/><Relationship Id="rId_hyperlink_24" Type="http://schemas.openxmlformats.org/officeDocument/2006/relationships/hyperlink" Target="https://www.solarquotes.com.au/wp-content/uploads/2021/01/Fronius-warranty.pdf" TargetMode="External"/><Relationship Id="rId_hyperlink_25" Type="http://schemas.openxmlformats.org/officeDocument/2006/relationships/hyperlink" Target="https://www.solarquotes.com.au/inverters/fronius-review.html" TargetMode="External"/><Relationship Id="rId_hyperlink_26" Type="http://schemas.openxmlformats.org/officeDocument/2006/relationships/hyperlink" Target="https://www.solarquotes.com.au/wp-content/uploads/2021/01/Fronius-Symo-Datasheet.pdf" TargetMode="External"/><Relationship Id="rId_hyperlink_27" Type="http://schemas.openxmlformats.org/officeDocument/2006/relationships/hyperlink" Target="https://www.solarquotes.com.au/wp-content/uploads/2021/01/Fronius-warranty.pdf" TargetMode="External"/><Relationship Id="rId_hyperlink_28" Type="http://schemas.openxmlformats.org/officeDocument/2006/relationships/hyperlink" Target="https://www.solarquotes.com.au/inverters/fronius-review.html" TargetMode="External"/><Relationship Id="rId_hyperlink_29" Type="http://schemas.openxmlformats.org/officeDocument/2006/relationships/hyperlink" Target="https://www.solarquotes.com.au/wp-content/uploads/2023/06/GEP-5-10kW_AU.pdf" TargetMode="External"/><Relationship Id="rId_hyperlink_30" Type="http://schemas.openxmlformats.org/officeDocument/2006/relationships/hyperlink" Target="https://www.solarquotes.com.au/wp-content/uploads/2023/06/Limited-Warranty-for-GE-Solar-Inverter-in-Australia-Rev-2.8.pdf" TargetMode="External"/><Relationship Id="rId_hyperlink_31" Type="http://schemas.openxmlformats.org/officeDocument/2006/relationships/hyperlink" Target="https://www.solarquotes.com.au/inverters/ge-review.html" TargetMode="External"/><Relationship Id="rId_hyperlink_32" Type="http://schemas.openxmlformats.org/officeDocument/2006/relationships/hyperlink" Target="https://www.solarquotes.com.au/wp-content/uploads/2023/06/GEP-5-20kW_AU.pdf" TargetMode="External"/><Relationship Id="rId_hyperlink_33" Type="http://schemas.openxmlformats.org/officeDocument/2006/relationships/hyperlink" Target="https://www.solarquotes.com.au/wp-content/uploads/2023/06/Limited-Warranty-for-GE-Solar-Inverter-in-Australia-Rev-2.8.pdf" TargetMode="External"/><Relationship Id="rId_hyperlink_34" Type="http://schemas.openxmlformats.org/officeDocument/2006/relationships/hyperlink" Target="https://www.solarquotes.com.au/inverters/ge-review.html" TargetMode="External"/><Relationship Id="rId_hyperlink_35" Type="http://schemas.openxmlformats.org/officeDocument/2006/relationships/hyperlink" Target="https://www.solarquotes.com.au/wp-content/uploads/2023/01/GW_DNS-G3_Datasheet-AU.pdf" TargetMode="External"/><Relationship Id="rId_hyperlink_36" Type="http://schemas.openxmlformats.org/officeDocument/2006/relationships/hyperlink" Target="https://www.solarquotes.com.au/wp-content/uploads/2023/01/GOODWE-Limited-Warranty-for-Inverter-System-AUNZ.pdf" TargetMode="External"/><Relationship Id="rId_hyperlink_37" Type="http://schemas.openxmlformats.org/officeDocument/2006/relationships/hyperlink" Target="https://www.solarquotes.com.au/inverters/goodwe-review.html" TargetMode="External"/><Relationship Id="rId_hyperlink_38" Type="http://schemas.openxmlformats.org/officeDocument/2006/relationships/hyperlink" Target="https://www.solarquotes.com.au/wp-content/uploads/2021/01/GW_DNS_Datasheet-AU.pdf" TargetMode="External"/><Relationship Id="rId_hyperlink_39" Type="http://schemas.openxmlformats.org/officeDocument/2006/relationships/hyperlink" Target="https://www.solarquotes.com.au/wp-content/uploads/2021/01/goodwe-warranty-au.pdf" TargetMode="External"/><Relationship Id="rId_hyperlink_40" Type="http://schemas.openxmlformats.org/officeDocument/2006/relationships/hyperlink" Target="https://www.solarquotes.com.au/inverters/goodwe-review.html" TargetMode="External"/><Relationship Id="rId_hyperlink_41" Type="http://schemas.openxmlformats.org/officeDocument/2006/relationships/hyperlink" Target="https://www.solarquotes.com.au/wp-content/uploads/2021/01/goodwe-sdt-g2.pdf" TargetMode="External"/><Relationship Id="rId_hyperlink_42" Type="http://schemas.openxmlformats.org/officeDocument/2006/relationships/hyperlink" Target="https://www.solarquotes.com.au/wp-content/uploads/2021/01/goodwe-warranty-au.pdf" TargetMode="External"/><Relationship Id="rId_hyperlink_43" Type="http://schemas.openxmlformats.org/officeDocument/2006/relationships/hyperlink" Target="https://www.solarquotes.com.au/inverters/goodwe-review.html" TargetMode="External"/><Relationship Id="rId_hyperlink_44" Type="http://schemas.openxmlformats.org/officeDocument/2006/relationships/hyperlink" Target="https://www.solarquotes.com.au/wp-content/uploads/2021/01/GW_MS_Datasheet-AU.pdf" TargetMode="External"/><Relationship Id="rId_hyperlink_45" Type="http://schemas.openxmlformats.org/officeDocument/2006/relationships/hyperlink" Target="https://www.solarquotes.com.au/wp-content/uploads/2021/01/goodwe-warranty-au.pdf" TargetMode="External"/><Relationship Id="rId_hyperlink_46" Type="http://schemas.openxmlformats.org/officeDocument/2006/relationships/hyperlink" Target="https://www.solarquotes.com.au/inverters/goodwe-review.html" TargetMode="External"/><Relationship Id="rId_hyperlink_47" Type="http://schemas.openxmlformats.org/officeDocument/2006/relationships/hyperlink" Target="https://www.solarquotes.com.au/wp-content/uploads/2021/01/GW_NS_Datasheet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inverters/goodwe-review.html" TargetMode="External"/><Relationship Id="rId_hyperlink_50" Type="http://schemas.openxmlformats.org/officeDocument/2006/relationships/hyperlink" Target="https://www.solarquotes.com.au/wp-content/uploads/2023/11/inverter-istore-1ph_2024-FEB24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inverters/istore-review.html" TargetMode="External"/><Relationship Id="rId_hyperlink_53" Type="http://schemas.openxmlformats.org/officeDocument/2006/relationships/hyperlink" Target="https://www.solarquotes.com.au/wp-content/uploads/2020/11/inverter-istore-3ph-feb24-v2.1.pdf" TargetMode="External"/><Relationship Id="rId_hyperlink_54" Type="http://schemas.openxmlformats.org/officeDocument/2006/relationships/hyperlink" Target="https://www.solarquotes.com.au/wp-content/uploads/2024/08/istore-pv-products-warranty-oct24-1.pdf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wp-content/uploads/2024/11/inverter-istore-10-15-25-3p-Sept24.pdf" TargetMode="External"/><Relationship Id="rId_hyperlink_57" Type="http://schemas.openxmlformats.org/officeDocument/2006/relationships/hyperlink" Target="https://www.solarquotes.com.au/wp-content/uploads/2024/08/istore-pv-products-warranty-oct24-1.pdf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wp-content/uploads/2024/11/inverter-istore-10k-tech-specs.pdf" TargetMode="External"/><Relationship Id="rId_hyperlink_60" Type="http://schemas.openxmlformats.org/officeDocument/2006/relationships/hyperlink" Target="https://www.solarquotes.com.au/wp-content/uploads/2024/08/istore-pv-products-warranty-oct24-1.pdf" TargetMode="External"/><Relationship Id="rId_hyperlink_61" Type="http://schemas.openxmlformats.org/officeDocument/2006/relationships/hyperlink" Target="https://www.solarquotes.com.au/inverters/istore-review.html" TargetMode="External"/><Relationship Id="rId_hyperlink_62" Type="http://schemas.openxmlformats.org/officeDocument/2006/relationships/hyperlink" Target="https://www.solarquotes.com.au/wp-content/uploads/2021/01/sma-sunnyboy-3.0-6.0.pdf" TargetMode="External"/><Relationship Id="rId_hyperlink_63" Type="http://schemas.openxmlformats.org/officeDocument/2006/relationships/hyperlink" Target="https://www.solarquotes.com.au/wp-content/uploads/2021/01/sma-warranty.pdf" TargetMode="External"/><Relationship Id="rId_hyperlink_64" Type="http://schemas.openxmlformats.org/officeDocument/2006/relationships/hyperlink" Target="https://www.solarquotes.com.au/inverters/sma-review.html" TargetMode="External"/><Relationship Id="rId_hyperlink_65" Type="http://schemas.openxmlformats.org/officeDocument/2006/relationships/hyperlink" Target="https://www.solarquotes.com.au/wp-content/uploads/2021/01/sunny-tripower-3.0-6.0.pdf" TargetMode="External"/><Relationship Id="rId_hyperlink_66" Type="http://schemas.openxmlformats.org/officeDocument/2006/relationships/hyperlink" Target="https://www.solarquotes.com.au/wp-content/uploads/2021/01/sma-warranty.pdf" TargetMode="External"/><Relationship Id="rId_hyperlink_67" Type="http://schemas.openxmlformats.org/officeDocument/2006/relationships/hyperlink" Target="https://www.solarquotes.com.au/inverters/sma-review.html" TargetMode="External"/><Relationship Id="rId_hyperlink_68" Type="http://schemas.openxmlformats.org/officeDocument/2006/relationships/hyperlink" Target="https://www.solarquotes.com.au/wp-content/uploads/2021/01/sunny-tripower-8.0-10.0.pdf" TargetMode="External"/><Relationship Id="rId_hyperlink_69" Type="http://schemas.openxmlformats.org/officeDocument/2006/relationships/hyperlink" Target="https://www.solarquotes.com.au/wp-content/uploads/2021/01/sma-warranty.pdf" TargetMode="External"/><Relationship Id="rId_hyperlink_70" Type="http://schemas.openxmlformats.org/officeDocument/2006/relationships/hyperlink" Target="https://www.solarquotes.com.au/inverters/sma-review.html" TargetMode="External"/><Relationship Id="rId_hyperlink_71" Type="http://schemas.openxmlformats.org/officeDocument/2006/relationships/hyperlink" Target="https://www.solarquotes.com.au/wp-content/uploads/2021/01/sunny-tripower-15.0.pdf" TargetMode="External"/><Relationship Id="rId_hyperlink_72" Type="http://schemas.openxmlformats.org/officeDocument/2006/relationships/hyperlink" Target="https://www.solarquotes.com.au/wp-content/uploads/2021/01/sma-warranty.pdf" TargetMode="External"/><Relationship Id="rId_hyperlink_73" Type="http://schemas.openxmlformats.org/officeDocument/2006/relationships/hyperlink" Target="https://www.solarquotes.com.au/inverters/sma-review.html" TargetMode="External"/><Relationship Id="rId_hyperlink_74" Type="http://schemas.openxmlformats.org/officeDocument/2006/relationships/hyperlink" Target="https://www.solarquotes.com.au/wp-content/uploads/2021/01/solaredge-hdwave-genesis.pdf" TargetMode="External"/><Relationship Id="rId_hyperlink_75" Type="http://schemas.openxmlformats.org/officeDocument/2006/relationships/hyperlink" Target="https://www.solarquotes.com.au/wp-content/uploads/2020/11/solaredge-warranty.pdf" TargetMode="External"/><Relationship Id="rId_hyperlink_76" Type="http://schemas.openxmlformats.org/officeDocument/2006/relationships/hyperlink" Target="https://www.solarquotes.com.au/inverters/solaredge-review.html" TargetMode="External"/><Relationship Id="rId_hyperlink_77" Type="http://schemas.openxmlformats.org/officeDocument/2006/relationships/hyperlink" Target="https://www.solarquotes.com.au/wp-content/uploads/2021/01/solaredge-hdwave-genesis.pdf" TargetMode="External"/><Relationship Id="rId_hyperlink_78" Type="http://schemas.openxmlformats.org/officeDocument/2006/relationships/hyperlink" Target="https://www.solarquotes.com.au/wp-content/uploads/2020/11/solaredge-warranty.pdf" TargetMode="External"/><Relationship Id="rId_hyperlink_79" Type="http://schemas.openxmlformats.org/officeDocument/2006/relationships/hyperlink" Target="https://www.solarquotes.com.au/inverters/solaredge-review.html" TargetMode="External"/><Relationship Id="rId_hyperlink_80" Type="http://schemas.openxmlformats.org/officeDocument/2006/relationships/hyperlink" Target="https://www.solarquotes.com.au/wp-content/uploads/2021/01/solaredge-threephase.pdf" TargetMode="External"/><Relationship Id="rId_hyperlink_81" Type="http://schemas.openxmlformats.org/officeDocument/2006/relationships/hyperlink" Target="https://www.solarquotes.com.au/wp-content/uploads/2020/11/solaredge-warranty.pdf" TargetMode="External"/><Relationship Id="rId_hyperlink_82" Type="http://schemas.openxmlformats.org/officeDocument/2006/relationships/hyperlink" Target="https://www.solarquotes.com.au/inverters/solaredge-review.html" TargetMode="External"/><Relationship Id="rId_hyperlink_83" Type="http://schemas.openxmlformats.org/officeDocument/2006/relationships/hyperlink" Target="https://www.solarquotes.com.au/wp-content/uploads/2023/01/S5-GR1P3-6K.pdf" TargetMode="External"/><Relationship Id="rId_hyperlink_84" Type="http://schemas.openxmlformats.org/officeDocument/2006/relationships/hyperlink" Target="https://www.solarquotes.com.au/wp-content/uploads/2023/01/WARRANTY-TERMS-AND-CONDITIONS-FOR-AUSNZ-ONLY_20240802.pdf" TargetMode="External"/><Relationship Id="rId_hyperlink_85" Type="http://schemas.openxmlformats.org/officeDocument/2006/relationships/hyperlink" Target="https://www.solarquotes.com.au/inverters/solis-(ningbo-ginlong)-review.html" TargetMode="External"/><Relationship Id="rId_hyperlink_86" Type="http://schemas.openxmlformats.org/officeDocument/2006/relationships/hyperlink" Target="https://www.solarquotes.com.au/wp-content/uploads/2023/01/Datasheet_S5-GR1P7-10K-AUS.pdf" TargetMode="External"/><Relationship Id="rId_hyperlink_87" Type="http://schemas.openxmlformats.org/officeDocument/2006/relationships/hyperlink" Target="https://www.solarquotes.com.au/wp-content/uploads/2023/01/WARRANTY-TERMS-AND-CONDITIONS-FOR-AUSNZ-ONLY_20240802.pdf" TargetMode="External"/><Relationship Id="rId_hyperlink_88" Type="http://schemas.openxmlformats.org/officeDocument/2006/relationships/hyperlink" Target="https://www.solarquotes.com.au/inverters/solis-(ningbo-ginlong)-review.html" TargetMode="External"/><Relationship Id="rId_hyperlink_89" Type="http://schemas.openxmlformats.org/officeDocument/2006/relationships/hyperlink" Target="https://www.solarquotes.com.au/wp-content/uploads/2023/06/Solis_datasheet_S6-GR1P7-8K2_AUS_V2.1_2023_04.pdf" TargetMode="External"/><Relationship Id="rId_hyperlink_90" Type="http://schemas.openxmlformats.org/officeDocument/2006/relationships/hyperlink" Target="https://www.solarquotes.com.au/wp-content/uploads/2023/01/WARRANTY-TERMS-AND-CONDITIONS-FOR-AUSNZ-ONLY_20240802.pdf" TargetMode="External"/><Relationship Id="rId_hyperlink_91" Type="http://schemas.openxmlformats.org/officeDocument/2006/relationships/hyperlink" Target="https://www.solarquotes.com.au/inverters/solis-(ningbo-ginlong)-review.html" TargetMode="External"/><Relationship Id="rId_hyperlink_92" Type="http://schemas.openxmlformats.org/officeDocument/2006/relationships/hyperlink" Target="https://www.solarquotes.com.au/wp-content/uploads/2023/01/sungrow-sgrs.pdf" TargetMode="External"/><Relationship Id="rId_hyperlink_93" Type="http://schemas.openxmlformats.org/officeDocument/2006/relationships/hyperlink" Target="https://www.solarquotes.com.au/wp-content/uploads/2023/01/sungrow-warranty-v3.pdf" TargetMode="External"/><Relationship Id="rId_hyperlink_94" Type="http://schemas.openxmlformats.org/officeDocument/2006/relationships/hyperlink" Target="https://www.solarquotes.com.au/inverters/sungrow-review.html" TargetMode="External"/><Relationship Id="rId_hyperlink_95" Type="http://schemas.openxmlformats.org/officeDocument/2006/relationships/hyperlink" Target="https://www.solarquotes.com.au/wp-content/uploads/2021/01/sungrow-sgRT.pdf" TargetMode="External"/><Relationship Id="rId_hyperlink_96" Type="http://schemas.openxmlformats.org/officeDocument/2006/relationships/hyperlink" Target="https://www.solarquotes.com.au/wp-content/uploads/2021/01/sungrow-warranty-aus.pdf" TargetMode="External"/><Relationship Id="rId_hyperlink_97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spans="1:5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>
        <v>2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2" t="str">
        <f>HYPERLINK("https://www.solarquotes.com.au/wp-content/uploads/2021/01/delta-home-222.pdf","Yes")</f>
        <v>Yes</v>
      </c>
      <c r="T3" s="2" t="str">
        <f>HYPERLINK("https://www.solarquotes.com.au/wp-content/uploads/2021/01/Warranty-TCS-RPI-V9.pdf","Yes")</f>
        <v>Yes</v>
      </c>
      <c r="U3" s="2" t="str">
        <f>HYPERLINK("https://www.solarquotes.com.au/inverters/delta-review.html","Here")</f>
        <v>Here</v>
      </c>
    </row>
    <row r="4" spans="1:52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>
        <v>2</v>
      </c>
      <c r="G4" s="1" t="s">
        <v>43</v>
      </c>
      <c r="H4" s="1" t="s">
        <v>44</v>
      </c>
      <c r="I4" s="1" t="s">
        <v>45</v>
      </c>
      <c r="J4" s="1" t="s">
        <v>30</v>
      </c>
      <c r="K4" s="1" t="s">
        <v>31</v>
      </c>
      <c r="M4" s="1" t="s">
        <v>46</v>
      </c>
      <c r="N4" s="1" t="s">
        <v>47</v>
      </c>
      <c r="O4" s="1" t="s">
        <v>35</v>
      </c>
      <c r="P4" s="1" t="s">
        <v>35</v>
      </c>
      <c r="Q4" s="1" t="s">
        <v>36</v>
      </c>
      <c r="R4" s="1" t="s">
        <v>48</v>
      </c>
      <c r="S4" s="2" t="str">
        <f>HYPERLINK("https://www.solarquotes.com.au/wp-content/uploads/2021/01/Datasheet-M15A_220-20220505.pdf","Yes")</f>
        <v>Yes</v>
      </c>
      <c r="T4" s="2" t="str">
        <f>HYPERLINK("https://www.solarquotes.com.au/wp-content/uploads/2021/01/delta-warranty.pdf","Yes")</f>
        <v>Yes</v>
      </c>
      <c r="U4" s="2" t="str">
        <f>HYPERLINK("https://www.solarquotes.com.au/inverters/delta-review.html","Here")</f>
        <v>Here</v>
      </c>
    </row>
    <row r="5" spans="1:52">
      <c r="A5" s="1" t="s">
        <v>49</v>
      </c>
      <c r="B5" s="1" t="s">
        <v>50</v>
      </c>
      <c r="C5" s="1" t="s">
        <v>51</v>
      </c>
      <c r="D5" s="1" t="s">
        <v>52</v>
      </c>
      <c r="E5" s="1" t="s">
        <v>53</v>
      </c>
      <c r="F5" s="1" t="s">
        <v>54</v>
      </c>
      <c r="G5" s="1" t="s">
        <v>55</v>
      </c>
      <c r="H5" s="1" t="s">
        <v>56</v>
      </c>
      <c r="I5" s="1" t="s">
        <v>54</v>
      </c>
      <c r="J5" s="1" t="s">
        <v>57</v>
      </c>
      <c r="K5" s="1" t="s">
        <v>58</v>
      </c>
      <c r="M5" s="1" t="s">
        <v>59</v>
      </c>
      <c r="N5" s="1" t="s">
        <v>60</v>
      </c>
      <c r="O5" s="1" t="s">
        <v>34</v>
      </c>
      <c r="P5" s="1" t="s">
        <v>54</v>
      </c>
      <c r="Q5" s="1" t="s">
        <v>36</v>
      </c>
      <c r="R5" s="1" t="s">
        <v>61</v>
      </c>
      <c r="S5" s="2" t="str">
        <f>HYPERLINK("https://www.solarquotes.com.au/wp-content/uploads/2023/06/enphase-iq8-datasheet.pdf","Yes")</f>
        <v>Yes</v>
      </c>
      <c r="T5" s="2" t="str">
        <f>HYPERLINK("https://www.solarquotes.com.au/wp-content/uploads/2023/06/Enphase-IQ8-Microinverter-Limited-Warranty-AUS-Effective-1-October-2024.pdf","Yes")</f>
        <v>Yes</v>
      </c>
      <c r="U5" s="2" t="str">
        <f>HYPERLINK("https://www.solarquotes.com.au/inverters/enphase-review.html","Here")</f>
        <v>Here</v>
      </c>
    </row>
    <row r="6" spans="1:52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54</v>
      </c>
      <c r="G6" s="1" t="s">
        <v>55</v>
      </c>
      <c r="H6" s="1" t="s">
        <v>56</v>
      </c>
      <c r="I6" s="1" t="s">
        <v>54</v>
      </c>
      <c r="J6" s="1" t="s">
        <v>57</v>
      </c>
      <c r="K6" s="1" t="s">
        <v>58</v>
      </c>
      <c r="M6" s="1" t="s">
        <v>59</v>
      </c>
      <c r="N6" s="1" t="s">
        <v>60</v>
      </c>
      <c r="O6" s="1" t="s">
        <v>34</v>
      </c>
      <c r="P6" s="1" t="s">
        <v>54</v>
      </c>
      <c r="Q6" s="1" t="s">
        <v>36</v>
      </c>
      <c r="R6" s="1" t="s">
        <v>61</v>
      </c>
      <c r="S6" s="2" t="str">
        <f>HYPERLINK("https://www.solarquotes.com.au/wp-content/uploads/2023/06/enphase-iq8-datasheet.pdf","Yes")</f>
        <v>Yes</v>
      </c>
      <c r="T6" s="2" t="str">
        <f>HYPERLINK("https://www.solarquotes.com.au/wp-content/uploads/2023/06/Enphase-IQ8-Microinverter-Limited-Warranty-AUS-Effective-1-October-2024.pdf","Yes")</f>
        <v>Yes</v>
      </c>
      <c r="U6" s="2" t="str">
        <f>HYPERLINK("https://www.solarquotes.com.au/inverters/enphase-review.html","Here")</f>
        <v>Here</v>
      </c>
    </row>
    <row r="7" spans="1:52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54</v>
      </c>
      <c r="G7" s="1" t="s">
        <v>55</v>
      </c>
      <c r="H7" s="1" t="s">
        <v>72</v>
      </c>
      <c r="I7" s="1" t="s">
        <v>54</v>
      </c>
      <c r="J7" s="1" t="s">
        <v>57</v>
      </c>
      <c r="K7" s="1" t="s">
        <v>58</v>
      </c>
      <c r="M7" s="1" t="s">
        <v>59</v>
      </c>
      <c r="N7" s="1" t="s">
        <v>73</v>
      </c>
      <c r="O7" s="1" t="s">
        <v>34</v>
      </c>
      <c r="P7" s="1" t="s">
        <v>54</v>
      </c>
      <c r="Q7" s="1" t="s">
        <v>36</v>
      </c>
      <c r="R7" s="1" t="s">
        <v>61</v>
      </c>
      <c r="S7" s="2" t="str">
        <f>HYPERLINK("https://www.solarquotes.com.au/wp-content/uploads/2021/01/enphase-IQ7A.pdf","Yes")</f>
        <v>Yes</v>
      </c>
      <c r="T7" s="2" t="str">
        <f>HYPERLINK("https://www.solarquotes.com.au/wp-content/uploads/2021/01/enphase-warranty.pdf","Yes")</f>
        <v>Yes</v>
      </c>
      <c r="U7" s="2" t="str">
        <f>HYPERLINK("https://www.solarquotes.com.au/inverters/enphase-review.html","Here")</f>
        <v>Here</v>
      </c>
    </row>
    <row r="8" spans="1:52">
      <c r="A8" s="1" t="s">
        <v>74</v>
      </c>
      <c r="B8" s="1" t="s">
        <v>75</v>
      </c>
      <c r="C8" s="1" t="s">
        <v>76</v>
      </c>
      <c r="D8" s="1" t="s">
        <v>77</v>
      </c>
      <c r="E8" s="1" t="s">
        <v>71</v>
      </c>
      <c r="F8" s="1" t="s">
        <v>54</v>
      </c>
      <c r="G8" s="1" t="s">
        <v>55</v>
      </c>
      <c r="H8" s="1" t="s">
        <v>72</v>
      </c>
      <c r="I8" s="1" t="s">
        <v>54</v>
      </c>
      <c r="J8" s="1" t="s">
        <v>57</v>
      </c>
      <c r="K8" s="1" t="s">
        <v>58</v>
      </c>
      <c r="M8" s="1" t="s">
        <v>59</v>
      </c>
      <c r="N8" s="1" t="s">
        <v>73</v>
      </c>
      <c r="O8" s="1" t="s">
        <v>34</v>
      </c>
      <c r="P8" s="1" t="s">
        <v>54</v>
      </c>
      <c r="Q8" s="1" t="s">
        <v>36</v>
      </c>
      <c r="R8" s="1" t="s">
        <v>61</v>
      </c>
      <c r="S8" s="2" t="str">
        <f>HYPERLINK("https://www.solarquotes.com.au/wp-content/uploads/2023/10/enphase-iq7x.pdf","Yes")</f>
        <v>Yes</v>
      </c>
      <c r="T8" s="2" t="str">
        <f>HYPERLINK("https://www.solarquotes.com.au/wp-content/uploads/2021/01/enphase-warranty.pdf","Yes")</f>
        <v>Yes</v>
      </c>
      <c r="U8" s="2" t="str">
        <f>HYPERLINK("https://www.solarquotes.com.au/inverters/enphase-review.html","Here")</f>
        <v>Here</v>
      </c>
    </row>
    <row r="9" spans="1:52">
      <c r="A9" s="1" t="s">
        <v>78</v>
      </c>
      <c r="B9" s="1" t="s">
        <v>79</v>
      </c>
      <c r="C9" s="1" t="s">
        <v>80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85</v>
      </c>
      <c r="I9" s="1" t="s">
        <v>29</v>
      </c>
      <c r="J9" s="1" t="s">
        <v>30</v>
      </c>
      <c r="K9" s="1" t="s">
        <v>86</v>
      </c>
      <c r="L9" s="1" t="s">
        <v>87</v>
      </c>
      <c r="M9" s="1" t="s">
        <v>88</v>
      </c>
      <c r="N9" s="1" t="s">
        <v>89</v>
      </c>
      <c r="O9" s="1" t="s">
        <v>34</v>
      </c>
      <c r="P9" s="1" t="s">
        <v>35</v>
      </c>
      <c r="Q9" s="1" t="s">
        <v>90</v>
      </c>
      <c r="R9" s="1" t="s">
        <v>61</v>
      </c>
      <c r="S9" s="2" t="str">
        <f>HYPERLINK("https://www.solarquotes.com.au/wp-content/uploads/2023/01/fronius-gen24-datasheet.pdf","Yes")</f>
        <v>Yes</v>
      </c>
      <c r="T9" s="2" t="str">
        <f>HYPERLINK("https://www.solarquotes.com.au/wp-content/uploads/2021/01/fronius-warranty-aus.pdf","Yes")</f>
        <v>Yes</v>
      </c>
      <c r="U9" s="2" t="str">
        <f>HYPERLINK("https://www.solarquotes.com.au/inverters/fronius-review.html","Here")</f>
        <v>Here</v>
      </c>
    </row>
    <row r="10" spans="1:52">
      <c r="A10" s="1" t="s">
        <v>91</v>
      </c>
      <c r="B10" s="1" t="s">
        <v>92</v>
      </c>
      <c r="C10" s="1" t="s">
        <v>93</v>
      </c>
      <c r="D10" s="1" t="s">
        <v>94</v>
      </c>
      <c r="E10" s="1" t="s">
        <v>95</v>
      </c>
      <c r="F10" s="1" t="s">
        <v>96</v>
      </c>
      <c r="G10" s="1" t="s">
        <v>97</v>
      </c>
      <c r="H10" s="1" t="s">
        <v>98</v>
      </c>
      <c r="I10" s="1" t="s">
        <v>29</v>
      </c>
      <c r="J10" s="1" t="s">
        <v>30</v>
      </c>
      <c r="K10" s="1" t="s">
        <v>86</v>
      </c>
      <c r="L10" s="1" t="s">
        <v>99</v>
      </c>
      <c r="M10" s="1" t="s">
        <v>88</v>
      </c>
      <c r="N10" s="1" t="s">
        <v>89</v>
      </c>
      <c r="O10" s="1" t="s">
        <v>35</v>
      </c>
      <c r="P10" s="1" t="s">
        <v>35</v>
      </c>
      <c r="Q10" s="1" t="s">
        <v>90</v>
      </c>
      <c r="R10" s="1" t="s">
        <v>61</v>
      </c>
      <c r="S10" s="2" t="str">
        <f>HYPERLINK("https://www.solarquotes.com.au/wp-content/uploads/2021/01/Fronius-Primo-Datasheet.pdf","Yes")</f>
        <v>Yes</v>
      </c>
      <c r="T10" s="2" t="str">
        <f>HYPERLINK("https://www.solarquotes.com.au/wp-content/uploads/2021/01/Fronius-warranty.pdf","Yes")</f>
        <v>Yes</v>
      </c>
      <c r="U10" s="2" t="str">
        <f>HYPERLINK("https://www.solarquotes.com.au/inverters/fronius-review.html","Here")</f>
        <v>Here</v>
      </c>
    </row>
    <row r="11" spans="1:52">
      <c r="A11" s="1" t="s">
        <v>100</v>
      </c>
      <c r="B11" s="1" t="s">
        <v>101</v>
      </c>
      <c r="C11" s="1" t="s">
        <v>102</v>
      </c>
      <c r="D11" s="1" t="s">
        <v>103</v>
      </c>
      <c r="E11" s="1" t="s">
        <v>104</v>
      </c>
      <c r="F11" s="1" t="s">
        <v>105</v>
      </c>
      <c r="G11" s="1" t="s">
        <v>106</v>
      </c>
      <c r="H11" s="1" t="s">
        <v>107</v>
      </c>
      <c r="I11" s="1" t="s">
        <v>45</v>
      </c>
      <c r="J11" s="1" t="s">
        <v>30</v>
      </c>
      <c r="K11" s="1" t="s">
        <v>108</v>
      </c>
      <c r="L11" s="1" t="s">
        <v>109</v>
      </c>
      <c r="M11" s="1" t="s">
        <v>88</v>
      </c>
      <c r="N11" s="1" t="s">
        <v>89</v>
      </c>
      <c r="O11" s="1" t="s">
        <v>35</v>
      </c>
      <c r="P11" s="1" t="s">
        <v>35</v>
      </c>
      <c r="Q11" s="1" t="s">
        <v>90</v>
      </c>
      <c r="R11" s="1" t="s">
        <v>61</v>
      </c>
      <c r="S11" s="2" t="str">
        <f>HYPERLINK("https://www.solarquotes.com.au/wp-content/uploads/2021/01/Fronius-Symo-Datasheet.pdf","Yes")</f>
        <v>Yes</v>
      </c>
      <c r="T11" s="2" t="str">
        <f>HYPERLINK("https://www.solarquotes.com.au/wp-content/uploads/2021/01/Fronius-warranty.pdf","Yes")</f>
        <v>Yes</v>
      </c>
      <c r="U11" s="2" t="str">
        <f>HYPERLINK("https://www.solarquotes.com.au/inverters/fronius-review.html","Here")</f>
        <v>Here</v>
      </c>
    </row>
    <row r="12" spans="1:52">
      <c r="A12" s="1" t="s">
        <v>110</v>
      </c>
      <c r="B12" s="1" t="s">
        <v>111</v>
      </c>
      <c r="C12" s="1" t="s">
        <v>112</v>
      </c>
      <c r="D12" s="1" t="s">
        <v>113</v>
      </c>
      <c r="E12" s="1" t="s">
        <v>114</v>
      </c>
      <c r="F12" s="1" t="s">
        <v>115</v>
      </c>
      <c r="G12" s="1" t="s">
        <v>116</v>
      </c>
      <c r="H12" s="1" t="s">
        <v>117</v>
      </c>
      <c r="I12" s="1" t="s">
        <v>29</v>
      </c>
      <c r="J12" s="1" t="s">
        <v>30</v>
      </c>
      <c r="K12" s="1" t="s">
        <v>118</v>
      </c>
      <c r="M12" s="1" t="s">
        <v>119</v>
      </c>
      <c r="N12" s="1" t="s">
        <v>47</v>
      </c>
      <c r="O12" s="1" t="s">
        <v>35</v>
      </c>
      <c r="P12" s="1" t="s">
        <v>61</v>
      </c>
      <c r="Q12" s="1" t="s">
        <v>36</v>
      </c>
      <c r="R12" s="1" t="s">
        <v>61</v>
      </c>
      <c r="S12" s="2" t="str">
        <f>HYPERLINK("https://www.solarquotes.com.au/wp-content/uploads/2023/06/GEP-5-10kW_AU.pdf","Yes")</f>
        <v>Yes</v>
      </c>
      <c r="T12" s="2" t="str">
        <f>HYPERLINK("https://www.solarquotes.com.au/wp-content/uploads/2023/06/Limited-Warranty-for-GE-Solar-Inverter-in-Australia-Rev-2.8.pdf","Yes")</f>
        <v>Yes</v>
      </c>
      <c r="U12" s="2" t="str">
        <f>HYPERLINK("https://www.solarquotes.com.au/inverters/ge-review.html","Here")</f>
        <v>Here</v>
      </c>
    </row>
    <row r="13" spans="1:52">
      <c r="A13" s="1" t="s">
        <v>120</v>
      </c>
      <c r="B13" s="1" t="s">
        <v>121</v>
      </c>
      <c r="C13" s="1" t="s">
        <v>122</v>
      </c>
      <c r="D13" s="1" t="s">
        <v>123</v>
      </c>
      <c r="E13" s="1" t="s">
        <v>124</v>
      </c>
      <c r="F13" s="1" t="s">
        <v>125</v>
      </c>
      <c r="G13" s="1" t="s">
        <v>126</v>
      </c>
      <c r="H13" s="1" t="s">
        <v>127</v>
      </c>
      <c r="I13" s="1" t="s">
        <v>45</v>
      </c>
      <c r="J13" s="1" t="s">
        <v>30</v>
      </c>
      <c r="K13" s="1" t="s">
        <v>118</v>
      </c>
      <c r="M13" s="1" t="s">
        <v>119</v>
      </c>
      <c r="N13" s="1" t="s">
        <v>47</v>
      </c>
      <c r="O13" s="1" t="s">
        <v>35</v>
      </c>
      <c r="P13" s="1" t="s">
        <v>61</v>
      </c>
      <c r="Q13" s="1" t="s">
        <v>36</v>
      </c>
      <c r="R13" s="1" t="s">
        <v>61</v>
      </c>
      <c r="S13" s="2" t="str">
        <f>HYPERLINK("https://www.solarquotes.com.au/wp-content/uploads/2023/06/GEP-5-20kW_AU.pdf","Yes")</f>
        <v>Yes</v>
      </c>
      <c r="T13" s="2" t="str">
        <f>HYPERLINK("https://www.solarquotes.com.au/wp-content/uploads/2023/06/Limited-Warranty-for-GE-Solar-Inverter-in-Australia-Rev-2.8.pdf","Yes")</f>
        <v>Yes</v>
      </c>
      <c r="U13" s="2" t="str">
        <f>HYPERLINK("https://www.solarquotes.com.au/inverters/ge-review.html","Here")</f>
        <v>Here</v>
      </c>
    </row>
    <row r="14" spans="1:52">
      <c r="A14" s="1" t="s">
        <v>128</v>
      </c>
      <c r="B14" s="1" t="s">
        <v>129</v>
      </c>
      <c r="C14" s="1" t="s">
        <v>130</v>
      </c>
      <c r="D14" s="1" t="s">
        <v>131</v>
      </c>
      <c r="E14" s="1" t="s">
        <v>132</v>
      </c>
      <c r="F14" s="1" t="s">
        <v>133</v>
      </c>
      <c r="G14" s="1" t="s">
        <v>134</v>
      </c>
      <c r="H14" s="1" t="s">
        <v>135</v>
      </c>
      <c r="I14" s="1" t="s">
        <v>29</v>
      </c>
      <c r="J14" s="1" t="s">
        <v>136</v>
      </c>
      <c r="K14" s="1" t="s">
        <v>137</v>
      </c>
      <c r="M14" s="1" t="s">
        <v>138</v>
      </c>
      <c r="N14" s="1" t="s">
        <v>73</v>
      </c>
      <c r="O14" s="1" t="s">
        <v>35</v>
      </c>
      <c r="P14" s="1" t="s">
        <v>35</v>
      </c>
      <c r="Q14" s="1" t="s">
        <v>36</v>
      </c>
      <c r="S14" s="2" t="str">
        <f>HYPERLINK("https://www.solarquotes.com.au/wp-content/uploads/2023/01/GW_DNS-G3_Datasheet-AU.pdf","Yes")</f>
        <v>Yes</v>
      </c>
      <c r="T14" s="2" t="str">
        <f>HYPERLINK("https://www.solarquotes.com.au/wp-content/uploads/2023/01/GOODWE-Limited-Warranty-for-Inverter-System-AUNZ.pdf","Yes")</f>
        <v>Yes</v>
      </c>
      <c r="U14" s="2" t="str">
        <f>HYPERLINK("https://www.solarquotes.com.au/inverters/goodwe-review.html","Here")</f>
        <v>Here</v>
      </c>
    </row>
    <row r="15" spans="1:52">
      <c r="A15" s="1" t="s">
        <v>139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83</v>
      </c>
      <c r="G15" s="1" t="s">
        <v>144</v>
      </c>
      <c r="H15" s="1" t="s">
        <v>145</v>
      </c>
      <c r="I15" s="1" t="s">
        <v>29</v>
      </c>
      <c r="J15" s="1" t="s">
        <v>136</v>
      </c>
      <c r="K15" s="1" t="s">
        <v>137</v>
      </c>
      <c r="M15" s="1" t="s">
        <v>138</v>
      </c>
      <c r="N15" s="1" t="s">
        <v>73</v>
      </c>
      <c r="O15" s="1" t="s">
        <v>35</v>
      </c>
      <c r="P15" s="1" t="s">
        <v>35</v>
      </c>
      <c r="Q15" s="1" t="s">
        <v>36</v>
      </c>
      <c r="S15" s="2" t="str">
        <f>HYPERLINK("https://www.solarquotes.com.au/wp-content/uploads/2021/01/GW_DNS_Datasheet-AU.pdf","Yes")</f>
        <v>Yes</v>
      </c>
      <c r="T15" s="2" t="str">
        <f>HYPERLINK("https://www.solarquotes.com.au/wp-content/uploads/2021/01/goodwe-warranty-au.pdf","Yes")</f>
        <v>Yes</v>
      </c>
      <c r="U15" s="2" t="str">
        <f>HYPERLINK("https://www.solarquotes.com.au/inverters/goodwe-review.html","Here")</f>
        <v>Here</v>
      </c>
    </row>
    <row r="16" spans="1:52">
      <c r="A16" s="1" t="s">
        <v>146</v>
      </c>
      <c r="B16" s="1" t="s">
        <v>147</v>
      </c>
      <c r="C16" s="1" t="s">
        <v>148</v>
      </c>
      <c r="D16" s="1" t="s">
        <v>149</v>
      </c>
      <c r="E16" s="1" t="s">
        <v>150</v>
      </c>
      <c r="F16" s="1" t="s">
        <v>151</v>
      </c>
      <c r="G16" s="1" t="s">
        <v>152</v>
      </c>
      <c r="H16" s="1" t="s">
        <v>153</v>
      </c>
      <c r="I16" s="1" t="s">
        <v>45</v>
      </c>
      <c r="J16" s="1" t="s">
        <v>136</v>
      </c>
      <c r="K16" s="1" t="s">
        <v>154</v>
      </c>
      <c r="M16" s="1" t="s">
        <v>138</v>
      </c>
      <c r="N16" s="1" t="s">
        <v>73</v>
      </c>
      <c r="O16" s="1" t="s">
        <v>35</v>
      </c>
      <c r="P16" s="1" t="s">
        <v>61</v>
      </c>
      <c r="Q16" s="1" t="s">
        <v>155</v>
      </c>
      <c r="S16" s="2" t="str">
        <f>HYPERLINK("https://www.solarquotes.com.au/wp-content/uploads/2021/01/goodwe-sdt-g2.pdf","Yes")</f>
        <v>Yes</v>
      </c>
      <c r="T16" s="2" t="str">
        <f>HYPERLINK("https://www.solarquotes.com.au/wp-content/uploads/2021/01/goodwe-warranty-au.pdf","Yes")</f>
        <v>Yes</v>
      </c>
      <c r="U16" s="2" t="str">
        <f>HYPERLINK("https://www.solarquotes.com.au/inverters/goodwe-review.html","Here")</f>
        <v>Here</v>
      </c>
    </row>
    <row r="17" spans="1:52">
      <c r="A17" s="1" t="s">
        <v>156</v>
      </c>
      <c r="B17" s="1" t="s">
        <v>157</v>
      </c>
      <c r="C17" s="1" t="s">
        <v>158</v>
      </c>
      <c r="D17" s="1" t="s">
        <v>159</v>
      </c>
      <c r="E17" s="1" t="s">
        <v>160</v>
      </c>
      <c r="F17" s="1" t="s">
        <v>161</v>
      </c>
      <c r="G17" s="1" t="s">
        <v>162</v>
      </c>
      <c r="H17" s="1" t="s">
        <v>163</v>
      </c>
      <c r="I17" s="1" t="s">
        <v>29</v>
      </c>
      <c r="J17" s="1" t="s">
        <v>136</v>
      </c>
      <c r="K17" s="1" t="s">
        <v>137</v>
      </c>
      <c r="M17" s="1" t="s">
        <v>138</v>
      </c>
      <c r="N17" s="1" t="s">
        <v>73</v>
      </c>
      <c r="O17" s="1" t="s">
        <v>35</v>
      </c>
      <c r="P17" s="1" t="s">
        <v>35</v>
      </c>
      <c r="Q17" s="1" t="s">
        <v>36</v>
      </c>
      <c r="S17" s="2" t="str">
        <f>HYPERLINK("https://www.solarquotes.com.au/wp-content/uploads/2021/01/GW_MS_Datasheet-AU.pdf","Yes")</f>
        <v>Yes</v>
      </c>
      <c r="T17" s="2" t="str">
        <f>HYPERLINK("https://www.solarquotes.com.au/wp-content/uploads/2021/01/goodwe-warranty-au.pdf","Yes")</f>
        <v>Yes</v>
      </c>
      <c r="U17" s="2" t="str">
        <f>HYPERLINK("https://www.solarquotes.com.au/inverters/goodwe-review.html","Here")</f>
        <v>Here</v>
      </c>
    </row>
    <row r="18" spans="1:52">
      <c r="A18" s="1" t="s">
        <v>164</v>
      </c>
      <c r="B18" s="1" t="s">
        <v>165</v>
      </c>
      <c r="C18" s="1" t="s">
        <v>166</v>
      </c>
      <c r="D18" s="1" t="s">
        <v>167</v>
      </c>
      <c r="E18" s="1" t="s">
        <v>168</v>
      </c>
      <c r="F18" s="1" t="s">
        <v>169</v>
      </c>
      <c r="G18" s="1" t="s">
        <v>170</v>
      </c>
      <c r="H18" s="1" t="s">
        <v>171</v>
      </c>
      <c r="I18" s="1" t="s">
        <v>29</v>
      </c>
      <c r="J18" s="1" t="s">
        <v>136</v>
      </c>
      <c r="K18" s="1" t="s">
        <v>137</v>
      </c>
      <c r="M18" s="1" t="s">
        <v>172</v>
      </c>
      <c r="N18" s="1" t="s">
        <v>73</v>
      </c>
      <c r="O18" s="1" t="s">
        <v>35</v>
      </c>
      <c r="P18" s="1" t="s">
        <v>34</v>
      </c>
      <c r="Q18" s="1" t="s">
        <v>36</v>
      </c>
      <c r="S18" s="2" t="str">
        <f>HYPERLINK("https://www.solarquotes.com.au/wp-content/uploads/2021/01/GW_NS_Datasheet-AU.pdf","Yes")</f>
        <v>Yes</v>
      </c>
      <c r="T18" s="2" t="str">
        <f>HYPERLINK("https://www.solarquotes.com.au/wp-content/uploads/2021/01/goodwe-warranty-au.pdf","Yes")</f>
        <v>Yes</v>
      </c>
      <c r="U18" s="2" t="str">
        <f>HYPERLINK("https://www.solarquotes.com.au/inverters/goodwe-review.html","Here")</f>
        <v>Here</v>
      </c>
    </row>
    <row r="19" spans="1:52">
      <c r="A19" s="1" t="s">
        <v>173</v>
      </c>
      <c r="B19" s="1" t="s">
        <v>174</v>
      </c>
      <c r="C19" s="1" t="s">
        <v>175</v>
      </c>
      <c r="D19" s="1" t="s">
        <v>176</v>
      </c>
      <c r="E19" s="1" t="s">
        <v>177</v>
      </c>
      <c r="F19" s="1" t="s">
        <v>178</v>
      </c>
      <c r="G19" s="1" t="s">
        <v>179</v>
      </c>
      <c r="H19" s="1" t="s">
        <v>180</v>
      </c>
      <c r="I19" s="1" t="s">
        <v>29</v>
      </c>
      <c r="J19" s="1" t="s">
        <v>30</v>
      </c>
      <c r="K19" s="1" t="s">
        <v>181</v>
      </c>
      <c r="L19" s="1" t="s">
        <v>182</v>
      </c>
      <c r="M19" s="1" t="s">
        <v>183</v>
      </c>
      <c r="N19" s="1" t="s">
        <v>184</v>
      </c>
      <c r="O19" s="1" t="s">
        <v>34</v>
      </c>
      <c r="P19" s="1" t="s">
        <v>35</v>
      </c>
      <c r="Q19" s="1" t="s">
        <v>36</v>
      </c>
      <c r="R19" s="1" t="s">
        <v>185</v>
      </c>
      <c r="S19" s="2" t="str">
        <f>HYPERLINK("https://www.solarquotes.com.au/wp-content/uploads/2023/11/inverter-istore-1ph_2024-FEB24.pdf","Yes")</f>
        <v>Yes</v>
      </c>
      <c r="T19" s="2" t="str">
        <f>HYPERLINK("https://www.solarquotes.com.au/wp-content/uploads/2024/08/istore-pv-products-warranty-oct24-1.pdf","Yes")</f>
        <v>Yes</v>
      </c>
      <c r="U19" s="2" t="str">
        <f>HYPERLINK("https://www.solarquotes.com.au/inverters/istore-review.html","Here")</f>
        <v>Here</v>
      </c>
    </row>
    <row r="20" spans="1:52">
      <c r="A20" s="1" t="s">
        <v>186</v>
      </c>
      <c r="B20" s="1" t="s">
        <v>187</v>
      </c>
      <c r="C20" s="1" t="s">
        <v>188</v>
      </c>
      <c r="D20" s="1" t="s">
        <v>176</v>
      </c>
      <c r="E20" s="1" t="s">
        <v>177</v>
      </c>
      <c r="F20" s="1" t="s">
        <v>178</v>
      </c>
      <c r="G20" s="1" t="s">
        <v>179</v>
      </c>
      <c r="H20" s="1" t="s">
        <v>180</v>
      </c>
      <c r="I20" s="1" t="s">
        <v>45</v>
      </c>
      <c r="J20" s="1" t="s">
        <v>30</v>
      </c>
      <c r="K20" s="1" t="s">
        <v>181</v>
      </c>
      <c r="L20" s="1" t="s">
        <v>182</v>
      </c>
      <c r="M20" s="1" t="s">
        <v>183</v>
      </c>
      <c r="N20" s="1" t="s">
        <v>184</v>
      </c>
      <c r="O20" s="1" t="s">
        <v>34</v>
      </c>
      <c r="P20" s="1" t="s">
        <v>35</v>
      </c>
      <c r="Q20" s="1" t="s">
        <v>36</v>
      </c>
      <c r="R20" s="1" t="s">
        <v>185</v>
      </c>
      <c r="S20" s="2" t="str">
        <f>HYPERLINK("https://www.solarquotes.com.au/wp-content/uploads/2020/11/inverter-istore-3ph-feb24-v2.1.pdf","Yes")</f>
        <v>Yes</v>
      </c>
      <c r="T20" s="2" t="str">
        <f>HYPERLINK("https://www.solarquotes.com.au/wp-content/uploads/2024/08/istore-pv-products-warranty-oct24-1.pdf","Yes")</f>
        <v>Yes</v>
      </c>
      <c r="U20" s="2" t="str">
        <f>HYPERLINK("https://www.solarquotes.com.au/inverters/istore-review.html","Here")</f>
        <v>Here</v>
      </c>
    </row>
    <row r="21" spans="1:52">
      <c r="A21" s="1" t="s">
        <v>189</v>
      </c>
      <c r="B21" s="1" t="s">
        <v>190</v>
      </c>
      <c r="C21" s="1" t="s">
        <v>191</v>
      </c>
      <c r="D21" s="1" t="s">
        <v>192</v>
      </c>
      <c r="E21" s="1" t="s">
        <v>193</v>
      </c>
      <c r="F21" s="1" t="s">
        <v>133</v>
      </c>
      <c r="G21" s="1" t="s">
        <v>194</v>
      </c>
      <c r="H21" s="1" t="s">
        <v>195</v>
      </c>
      <c r="I21" s="1" t="s">
        <v>45</v>
      </c>
      <c r="J21" s="1" t="s">
        <v>196</v>
      </c>
      <c r="K21" s="1" t="s">
        <v>181</v>
      </c>
      <c r="L21" s="1" t="s">
        <v>182</v>
      </c>
      <c r="M21" s="1" t="s">
        <v>183</v>
      </c>
      <c r="N21" s="1" t="s">
        <v>184</v>
      </c>
      <c r="O21" s="1" t="s">
        <v>34</v>
      </c>
      <c r="P21" s="1" t="s">
        <v>35</v>
      </c>
      <c r="Q21" s="1" t="s">
        <v>36</v>
      </c>
      <c r="R21" s="1" t="s">
        <v>185</v>
      </c>
      <c r="S21" s="2" t="str">
        <f>HYPERLINK("https://www.solarquotes.com.au/wp-content/uploads/2024/11/inverter-istore-10-15-25-3p-Sept24.pdf","Yes")</f>
        <v>Yes</v>
      </c>
      <c r="T21" s="2" t="str">
        <f>HYPERLINK("https://www.solarquotes.com.au/wp-content/uploads/2024/08/istore-pv-products-warranty-oct24-1.pdf","Yes")</f>
        <v>Yes</v>
      </c>
      <c r="U21" s="2" t="str">
        <f>HYPERLINK("https://www.solarquotes.com.au/inverters/istore-review.html","Here")</f>
        <v>Here</v>
      </c>
    </row>
    <row r="22" spans="1:52">
      <c r="A22" s="1" t="s">
        <v>197</v>
      </c>
      <c r="B22" s="1" t="s">
        <v>198</v>
      </c>
      <c r="C22" s="1" t="s">
        <v>199</v>
      </c>
      <c r="D22" s="1" t="s">
        <v>200</v>
      </c>
      <c r="E22" s="1" t="s">
        <v>26</v>
      </c>
      <c r="F22" s="1">
        <v>3</v>
      </c>
      <c r="G22" s="1" t="s">
        <v>201</v>
      </c>
      <c r="H22" s="1" t="s">
        <v>202</v>
      </c>
      <c r="I22" s="1" t="s">
        <v>29</v>
      </c>
      <c r="J22" s="1" t="s">
        <v>196</v>
      </c>
      <c r="K22" s="1" t="s">
        <v>181</v>
      </c>
      <c r="L22" s="1" t="s">
        <v>182</v>
      </c>
      <c r="M22" s="1" t="s">
        <v>183</v>
      </c>
      <c r="N22" s="1" t="s">
        <v>184</v>
      </c>
      <c r="O22" s="1" t="s">
        <v>34</v>
      </c>
      <c r="P22" s="1" t="s">
        <v>35</v>
      </c>
      <c r="Q22" s="1" t="s">
        <v>36</v>
      </c>
      <c r="R22" s="1" t="s">
        <v>185</v>
      </c>
      <c r="S22" s="2" t="str">
        <f>HYPERLINK("https://www.solarquotes.com.au/wp-content/uploads/2024/11/inverter-istore-10k-tech-specs.pdf","Yes")</f>
        <v>Yes</v>
      </c>
      <c r="T22" s="2" t="str">
        <f>HYPERLINK("https://www.solarquotes.com.au/wp-content/uploads/2024/08/istore-pv-products-warranty-oct24-1.pdf","Yes")</f>
        <v>Yes</v>
      </c>
      <c r="U22" s="2" t="str">
        <f>HYPERLINK("https://www.solarquotes.com.au/inverters/istore-review.html","Here")</f>
        <v>Here</v>
      </c>
    </row>
    <row r="23" spans="1:52">
      <c r="A23" s="1" t="s">
        <v>203</v>
      </c>
      <c r="B23" s="1" t="s">
        <v>204</v>
      </c>
      <c r="C23" s="1" t="s">
        <v>205</v>
      </c>
      <c r="D23" s="1" t="s">
        <v>206</v>
      </c>
      <c r="E23" s="1" t="s">
        <v>207</v>
      </c>
      <c r="F23" s="1" t="s">
        <v>178</v>
      </c>
      <c r="G23" s="1" t="s">
        <v>208</v>
      </c>
      <c r="H23" s="1" t="s">
        <v>209</v>
      </c>
      <c r="I23" s="1" t="s">
        <v>29</v>
      </c>
      <c r="J23" s="1" t="s">
        <v>136</v>
      </c>
      <c r="K23" s="1" t="s">
        <v>210</v>
      </c>
      <c r="M23" s="1" t="s">
        <v>211</v>
      </c>
      <c r="N23" s="1" t="s">
        <v>89</v>
      </c>
      <c r="O23" s="1" t="s">
        <v>34</v>
      </c>
      <c r="P23" s="1" t="s">
        <v>35</v>
      </c>
      <c r="Q23" s="1" t="s">
        <v>36</v>
      </c>
      <c r="R23" s="1" t="s">
        <v>212</v>
      </c>
      <c r="S23" s="2" t="str">
        <f>HYPERLINK("https://www.solarquotes.com.au/wp-content/uploads/2021/01/sma-sunnyboy-3.0-6.0.pdf","Yes")</f>
        <v>Yes</v>
      </c>
      <c r="T23" s="2" t="str">
        <f>HYPERLINK("https://www.solarquotes.com.au/wp-content/uploads/2021/01/sma-warranty.pdf","Yes")</f>
        <v>Yes</v>
      </c>
      <c r="U23" s="2" t="str">
        <f>HYPERLINK("https://www.solarquotes.com.au/inverters/sma-review.html","Here")</f>
        <v>Here</v>
      </c>
    </row>
    <row r="24" spans="1:52">
      <c r="A24" s="1" t="s">
        <v>213</v>
      </c>
      <c r="B24" s="1" t="s">
        <v>214</v>
      </c>
      <c r="C24" s="1" t="s">
        <v>215</v>
      </c>
      <c r="D24" s="1" t="s">
        <v>216</v>
      </c>
      <c r="E24" s="1" t="s">
        <v>217</v>
      </c>
      <c r="F24" s="1" t="s">
        <v>178</v>
      </c>
      <c r="G24" s="1" t="s">
        <v>208</v>
      </c>
      <c r="H24" s="1" t="s">
        <v>218</v>
      </c>
      <c r="I24" s="1" t="s">
        <v>45</v>
      </c>
      <c r="J24" s="1" t="s">
        <v>136</v>
      </c>
      <c r="K24" s="1" t="s">
        <v>219</v>
      </c>
      <c r="M24" s="1" t="s">
        <v>220</v>
      </c>
      <c r="N24" s="1" t="s">
        <v>89</v>
      </c>
      <c r="O24" s="1" t="s">
        <v>34</v>
      </c>
      <c r="P24" s="1" t="s">
        <v>61</v>
      </c>
      <c r="Q24" s="1" t="s">
        <v>36</v>
      </c>
      <c r="R24" s="1" t="s">
        <v>221</v>
      </c>
      <c r="S24" s="2" t="str">
        <f>HYPERLINK("https://www.solarquotes.com.au/wp-content/uploads/2021/01/sunny-tripower-3.0-6.0.pdf","Yes")</f>
        <v>Yes</v>
      </c>
      <c r="T24" s="2" t="str">
        <f>HYPERLINK("https://www.solarquotes.com.au/wp-content/uploads/2021/01/sma-warranty.pdf","Yes")</f>
        <v>Yes</v>
      </c>
      <c r="U24" s="2" t="str">
        <f>HYPERLINK("https://www.solarquotes.com.au/inverters/sma-review.html","Here")</f>
        <v>Here</v>
      </c>
    </row>
    <row r="25" spans="1:52">
      <c r="A25" s="1" t="s">
        <v>222</v>
      </c>
      <c r="B25" s="1" t="s">
        <v>223</v>
      </c>
      <c r="C25" s="1" t="s">
        <v>224</v>
      </c>
      <c r="D25" s="1" t="s">
        <v>225</v>
      </c>
      <c r="E25" s="1" t="s">
        <v>226</v>
      </c>
      <c r="F25" s="1" t="s">
        <v>178</v>
      </c>
      <c r="G25" s="1" t="s">
        <v>227</v>
      </c>
      <c r="H25" s="1" t="s">
        <v>228</v>
      </c>
      <c r="I25" s="1" t="s">
        <v>45</v>
      </c>
      <c r="J25" s="1" t="s">
        <v>136</v>
      </c>
      <c r="K25" s="1" t="s">
        <v>219</v>
      </c>
      <c r="M25" s="1" t="s">
        <v>229</v>
      </c>
      <c r="N25" s="1" t="s">
        <v>89</v>
      </c>
      <c r="O25" s="1" t="s">
        <v>34</v>
      </c>
      <c r="P25" s="1" t="s">
        <v>61</v>
      </c>
      <c r="Q25" s="1" t="s">
        <v>36</v>
      </c>
      <c r="R25" s="1" t="s">
        <v>221</v>
      </c>
      <c r="S25" s="2" t="str">
        <f>HYPERLINK("https://www.solarquotes.com.au/wp-content/uploads/2021/01/sunny-tripower-8.0-10.0.pdf","Yes")</f>
        <v>Yes</v>
      </c>
      <c r="T25" s="2" t="str">
        <f>HYPERLINK("https://www.solarquotes.com.au/wp-content/uploads/2021/01/sma-warranty.pdf","Yes")</f>
        <v>Yes</v>
      </c>
      <c r="U25" s="2" t="str">
        <f>HYPERLINK("https://www.solarquotes.com.au/inverters/sma-review.html","Here")</f>
        <v>Here</v>
      </c>
    </row>
    <row r="26" spans="1:52">
      <c r="A26" s="1" t="s">
        <v>230</v>
      </c>
      <c r="B26" s="1" t="s">
        <v>231</v>
      </c>
      <c r="C26" s="1" t="s">
        <v>232</v>
      </c>
      <c r="D26" s="1" t="s">
        <v>233</v>
      </c>
      <c r="E26" s="1" t="s">
        <v>42</v>
      </c>
      <c r="F26" s="1">
        <v>2</v>
      </c>
      <c r="G26" s="1" t="s">
        <v>234</v>
      </c>
      <c r="H26" s="1" t="s">
        <v>235</v>
      </c>
      <c r="I26" s="1" t="s">
        <v>45</v>
      </c>
      <c r="J26" s="1" t="s">
        <v>136</v>
      </c>
      <c r="K26" s="1" t="s">
        <v>219</v>
      </c>
      <c r="M26" s="1" t="s">
        <v>236</v>
      </c>
      <c r="N26" s="1" t="s">
        <v>47</v>
      </c>
      <c r="O26" s="1" t="s">
        <v>35</v>
      </c>
      <c r="P26" s="1" t="s">
        <v>35</v>
      </c>
      <c r="Q26" s="1" t="s">
        <v>36</v>
      </c>
      <c r="R26" s="1" t="s">
        <v>237</v>
      </c>
      <c r="S26" s="2" t="str">
        <f>HYPERLINK("https://www.solarquotes.com.au/wp-content/uploads/2021/01/sunny-tripower-15.0.pdf","Yes")</f>
        <v>Yes</v>
      </c>
      <c r="T26" s="2" t="str">
        <f>HYPERLINK("https://www.solarquotes.com.au/wp-content/uploads/2021/01/sma-warranty.pdf","Yes")</f>
        <v>Yes</v>
      </c>
      <c r="U26" s="2" t="str">
        <f>HYPERLINK("https://www.solarquotes.com.au/inverters/sma-review.html","Here")</f>
        <v>Here</v>
      </c>
    </row>
    <row r="27" spans="1:52">
      <c r="A27" s="1" t="s">
        <v>238</v>
      </c>
      <c r="B27" s="1" t="s">
        <v>239</v>
      </c>
      <c r="C27" s="1" t="s">
        <v>240</v>
      </c>
      <c r="D27" s="1" t="s">
        <v>216</v>
      </c>
      <c r="E27" s="1" t="s">
        <v>241</v>
      </c>
      <c r="F27" s="1" t="s">
        <v>178</v>
      </c>
      <c r="G27" s="1" t="s">
        <v>242</v>
      </c>
      <c r="H27" s="1" t="s">
        <v>243</v>
      </c>
      <c r="I27" s="1" t="s">
        <v>29</v>
      </c>
      <c r="J27" s="1" t="s">
        <v>30</v>
      </c>
      <c r="K27" s="1" t="s">
        <v>58</v>
      </c>
      <c r="M27" s="1" t="s">
        <v>244</v>
      </c>
      <c r="N27" s="1" t="s">
        <v>245</v>
      </c>
      <c r="O27" s="1" t="s">
        <v>34</v>
      </c>
      <c r="P27" s="1" t="s">
        <v>35</v>
      </c>
      <c r="Q27" s="1" t="s">
        <v>36</v>
      </c>
      <c r="S27" s="2" t="str">
        <f>HYPERLINK("https://www.solarquotes.com.au/wp-content/uploads/2021/01/solaredge-hdwave-genesis.pdf","Yes")</f>
        <v>Yes</v>
      </c>
      <c r="T27" s="2" t="str">
        <f>HYPERLINK("https://www.solarquotes.com.au/wp-content/uploads/2020/11/solaredge-warranty.pdf","Yes")</f>
        <v>Yes</v>
      </c>
      <c r="U27" s="2" t="str">
        <f>HYPERLINK("https://www.solarquotes.com.au/inverters/solaredge-review.html","Here")</f>
        <v>Here</v>
      </c>
    </row>
    <row r="28" spans="1:52">
      <c r="A28" s="1" t="s">
        <v>246</v>
      </c>
      <c r="B28" s="1" t="s">
        <v>247</v>
      </c>
      <c r="C28" s="1" t="s">
        <v>248</v>
      </c>
      <c r="D28" s="1" t="s">
        <v>249</v>
      </c>
      <c r="E28" s="1" t="s">
        <v>241</v>
      </c>
      <c r="F28" s="1" t="s">
        <v>178</v>
      </c>
      <c r="G28" s="1" t="s">
        <v>250</v>
      </c>
      <c r="H28" s="1" t="s">
        <v>251</v>
      </c>
      <c r="I28" s="1" t="s">
        <v>29</v>
      </c>
      <c r="J28" s="1" t="s">
        <v>30</v>
      </c>
      <c r="K28" s="1" t="s">
        <v>58</v>
      </c>
      <c r="M28" s="1" t="s">
        <v>244</v>
      </c>
      <c r="N28" s="1" t="s">
        <v>245</v>
      </c>
      <c r="O28" s="1" t="s">
        <v>34</v>
      </c>
      <c r="P28" s="1" t="s">
        <v>35</v>
      </c>
      <c r="Q28" s="1" t="s">
        <v>36</v>
      </c>
      <c r="S28" s="2" t="str">
        <f>HYPERLINK("https://www.solarquotes.com.au/wp-content/uploads/2021/01/solaredge-hdwave-genesis.pdf","Yes")</f>
        <v>Yes</v>
      </c>
      <c r="T28" s="2" t="str">
        <f>HYPERLINK("https://www.solarquotes.com.au/wp-content/uploads/2020/11/solaredge-warranty.pdf","Yes")</f>
        <v>Yes</v>
      </c>
      <c r="U28" s="2" t="str">
        <f>HYPERLINK("https://www.solarquotes.com.au/inverters/solaredge-review.html","Here")</f>
        <v>Here</v>
      </c>
    </row>
    <row r="29" spans="1:52">
      <c r="A29" s="1" t="s">
        <v>252</v>
      </c>
      <c r="B29" s="1" t="s">
        <v>253</v>
      </c>
      <c r="C29" s="1" t="s">
        <v>254</v>
      </c>
      <c r="D29" s="1" t="s">
        <v>255</v>
      </c>
      <c r="E29" s="1" t="s">
        <v>256</v>
      </c>
      <c r="F29" s="1" t="s">
        <v>133</v>
      </c>
      <c r="G29" s="1" t="s">
        <v>257</v>
      </c>
      <c r="H29" s="1" t="s">
        <v>258</v>
      </c>
      <c r="I29" s="1" t="s">
        <v>45</v>
      </c>
      <c r="J29" s="1" t="s">
        <v>30</v>
      </c>
      <c r="K29" s="1" t="s">
        <v>58</v>
      </c>
      <c r="M29" s="1" t="s">
        <v>259</v>
      </c>
      <c r="N29" s="1" t="s">
        <v>245</v>
      </c>
      <c r="O29" s="1" t="s">
        <v>34</v>
      </c>
      <c r="P29" s="1" t="s">
        <v>35</v>
      </c>
      <c r="Q29" s="1" t="s">
        <v>36</v>
      </c>
      <c r="S29" s="2" t="str">
        <f>HYPERLINK("https://www.solarquotes.com.au/wp-content/uploads/2021/01/solaredge-threephase.pdf","Yes")</f>
        <v>Yes</v>
      </c>
      <c r="T29" s="2" t="str">
        <f>HYPERLINK("https://www.solarquotes.com.au/wp-content/uploads/2020/11/solaredge-warranty.pdf","Yes")</f>
        <v>Yes</v>
      </c>
      <c r="U29" s="2" t="str">
        <f>HYPERLINK("https://www.solarquotes.com.au/inverters/solaredge-review.html","Here")</f>
        <v>Here</v>
      </c>
    </row>
    <row r="30" spans="1:52">
      <c r="A30" s="1" t="s">
        <v>260</v>
      </c>
      <c r="B30" s="1" t="s">
        <v>261</v>
      </c>
      <c r="C30" s="1" t="s">
        <v>262</v>
      </c>
      <c r="D30" s="1" t="s">
        <v>216</v>
      </c>
      <c r="E30" s="1" t="s">
        <v>263</v>
      </c>
      <c r="F30" s="1" t="s">
        <v>178</v>
      </c>
      <c r="G30" s="1" t="s">
        <v>264</v>
      </c>
      <c r="H30" s="1" t="s">
        <v>180</v>
      </c>
      <c r="I30" s="1" t="s">
        <v>29</v>
      </c>
      <c r="J30" s="1" t="s">
        <v>30</v>
      </c>
      <c r="K30" s="1" t="s">
        <v>118</v>
      </c>
      <c r="M30" s="1" t="s">
        <v>265</v>
      </c>
      <c r="N30" s="1" t="s">
        <v>73</v>
      </c>
      <c r="O30" s="1" t="s">
        <v>35</v>
      </c>
      <c r="P30" s="1" t="s">
        <v>35</v>
      </c>
      <c r="Q30" s="1" t="s">
        <v>36</v>
      </c>
      <c r="R30" s="1" t="s">
        <v>61</v>
      </c>
      <c r="S30" s="2" t="str">
        <f>HYPERLINK("https://www.solarquotes.com.au/wp-content/uploads/2023/01/S5-GR1P3-6K.pdf","Yes")</f>
        <v>Yes</v>
      </c>
      <c r="T30" s="2" t="str">
        <f>HYPERLINK("https://www.solarquotes.com.au/wp-content/uploads/2023/01/WARRANTY-TERMS-AND-CONDITIONS-FOR-AUSNZ-ONLY_20240802.pdf","Yes")</f>
        <v>Yes</v>
      </c>
      <c r="U30" s="2" t="str">
        <f>HYPERLINK("https://www.solarquotes.com.au/inverters/solis-(ningbo-ginlong)-review.html","Here")</f>
        <v>Here</v>
      </c>
    </row>
    <row r="31" spans="1:52">
      <c r="A31" s="1" t="s">
        <v>266</v>
      </c>
      <c r="B31" s="1" t="s">
        <v>267</v>
      </c>
      <c r="C31" s="1" t="s">
        <v>268</v>
      </c>
      <c r="D31" s="1" t="s">
        <v>269</v>
      </c>
      <c r="E31" s="1" t="s">
        <v>270</v>
      </c>
      <c r="F31" s="1" t="s">
        <v>161</v>
      </c>
      <c r="G31" s="1" t="s">
        <v>271</v>
      </c>
      <c r="H31" s="1" t="s">
        <v>272</v>
      </c>
      <c r="I31" s="1" t="s">
        <v>29</v>
      </c>
      <c r="J31" s="1" t="s">
        <v>196</v>
      </c>
      <c r="K31" s="1" t="s">
        <v>118</v>
      </c>
      <c r="M31" s="1" t="s">
        <v>265</v>
      </c>
      <c r="N31" s="1" t="s">
        <v>73</v>
      </c>
      <c r="O31" s="1" t="s">
        <v>35</v>
      </c>
      <c r="P31" s="1" t="s">
        <v>35</v>
      </c>
      <c r="Q31" s="1" t="s">
        <v>36</v>
      </c>
      <c r="R31" s="1" t="s">
        <v>61</v>
      </c>
      <c r="S31" s="2" t="str">
        <f>HYPERLINK("https://www.solarquotes.com.au/wp-content/uploads/2023/01/Datasheet_S5-GR1P7-10K-AUS.pdf","Yes")</f>
        <v>Yes</v>
      </c>
      <c r="T31" s="2" t="str">
        <f>HYPERLINK("https://www.solarquotes.com.au/wp-content/uploads/2023/01/WARRANTY-TERMS-AND-CONDITIONS-FOR-AUSNZ-ONLY_20240802.pdf","Yes")</f>
        <v>Yes</v>
      </c>
      <c r="U31" s="2" t="str">
        <f>HYPERLINK("https://www.solarquotes.com.au/inverters/solis-(ningbo-ginlong)-review.html","Here")</f>
        <v>Here</v>
      </c>
    </row>
    <row r="32" spans="1:52">
      <c r="A32" s="1" t="s">
        <v>273</v>
      </c>
      <c r="B32" s="1" t="s">
        <v>274</v>
      </c>
      <c r="C32" s="1" t="s">
        <v>275</v>
      </c>
      <c r="D32" s="1" t="s">
        <v>276</v>
      </c>
      <c r="E32" s="1" t="s">
        <v>277</v>
      </c>
      <c r="F32" s="1" t="s">
        <v>178</v>
      </c>
      <c r="G32" s="1" t="s">
        <v>278</v>
      </c>
      <c r="H32" s="1" t="s">
        <v>279</v>
      </c>
      <c r="I32" s="1" t="s">
        <v>29</v>
      </c>
      <c r="J32" s="1" t="s">
        <v>196</v>
      </c>
      <c r="K32" s="1" t="s">
        <v>118</v>
      </c>
      <c r="M32" s="1" t="s">
        <v>265</v>
      </c>
      <c r="N32" s="1" t="s">
        <v>73</v>
      </c>
      <c r="O32" s="1" t="s">
        <v>35</v>
      </c>
      <c r="P32" s="1" t="s">
        <v>35</v>
      </c>
      <c r="Q32" s="1" t="s">
        <v>36</v>
      </c>
      <c r="R32" s="1" t="s">
        <v>61</v>
      </c>
      <c r="S32" s="2" t="str">
        <f>HYPERLINK("https://www.solarquotes.com.au/wp-content/uploads/2023/06/Solis_datasheet_S6-GR1P7-8K2_AUS_V2.1_2023_04.pdf","Yes")</f>
        <v>Yes</v>
      </c>
      <c r="T32" s="2" t="str">
        <f>HYPERLINK("https://www.solarquotes.com.au/wp-content/uploads/2023/01/WARRANTY-TERMS-AND-CONDITIONS-FOR-AUSNZ-ONLY_20240802.pdf","Yes")</f>
        <v>Yes</v>
      </c>
      <c r="U32" s="2" t="str">
        <f>HYPERLINK("https://www.solarquotes.com.au/inverters/solis-(ningbo-ginlong)-review.html","Here")</f>
        <v>Here</v>
      </c>
    </row>
    <row r="33" spans="1:52">
      <c r="A33" s="1" t="s">
        <v>280</v>
      </c>
      <c r="B33" s="1" t="s">
        <v>281</v>
      </c>
      <c r="C33" s="1" t="s">
        <v>282</v>
      </c>
      <c r="D33" s="1" t="s">
        <v>283</v>
      </c>
      <c r="E33" s="1" t="s">
        <v>256</v>
      </c>
      <c r="F33" s="1" t="s">
        <v>115</v>
      </c>
      <c r="G33" s="1" t="s">
        <v>284</v>
      </c>
      <c r="H33" s="1" t="s">
        <v>285</v>
      </c>
      <c r="I33" s="1" t="s">
        <v>29</v>
      </c>
      <c r="J33" s="1" t="s">
        <v>30</v>
      </c>
      <c r="K33" s="1" t="s">
        <v>286</v>
      </c>
      <c r="L33" s="1" t="s">
        <v>287</v>
      </c>
      <c r="M33" s="1" t="s">
        <v>288</v>
      </c>
      <c r="N33" s="1" t="s">
        <v>73</v>
      </c>
      <c r="O33" s="1" t="s">
        <v>35</v>
      </c>
      <c r="P33" s="1" t="s">
        <v>35</v>
      </c>
      <c r="Q33" s="1" t="s">
        <v>36</v>
      </c>
      <c r="R33" s="1" t="s">
        <v>61</v>
      </c>
      <c r="S33" s="2" t="str">
        <f>HYPERLINK("https://www.solarquotes.com.au/wp-content/uploads/2023/01/sungrow-sgrs.pdf","Yes")</f>
        <v>Yes</v>
      </c>
      <c r="T33" s="2" t="str">
        <f>HYPERLINK("https://www.solarquotes.com.au/wp-content/uploads/2023/01/sungrow-warranty-v3.pdf","Yes")</f>
        <v>Yes</v>
      </c>
      <c r="U33" s="2" t="str">
        <f>HYPERLINK("https://www.solarquotes.com.au/inverters/sungrow-review.html","Here")</f>
        <v>Here</v>
      </c>
    </row>
    <row r="34" spans="1:52">
      <c r="A34" s="1" t="s">
        <v>289</v>
      </c>
      <c r="B34" s="1" t="s">
        <v>290</v>
      </c>
      <c r="C34" s="1" t="s">
        <v>291</v>
      </c>
      <c r="D34" s="1" t="s">
        <v>292</v>
      </c>
      <c r="E34" s="1" t="s">
        <v>293</v>
      </c>
      <c r="F34" s="1" t="s">
        <v>105</v>
      </c>
      <c r="G34" s="1" t="s">
        <v>294</v>
      </c>
      <c r="H34" s="1" t="s">
        <v>295</v>
      </c>
      <c r="I34" s="1" t="s">
        <v>45</v>
      </c>
      <c r="J34" s="1" t="s">
        <v>30</v>
      </c>
      <c r="K34" s="1" t="s">
        <v>286</v>
      </c>
      <c r="L34" s="1" t="s">
        <v>287</v>
      </c>
      <c r="M34" s="1" t="s">
        <v>288</v>
      </c>
      <c r="N34" s="1" t="s">
        <v>73</v>
      </c>
      <c r="O34" s="1" t="s">
        <v>34</v>
      </c>
      <c r="P34" s="1" t="s">
        <v>35</v>
      </c>
      <c r="Q34" s="1" t="s">
        <v>296</v>
      </c>
      <c r="R34" s="1" t="s">
        <v>297</v>
      </c>
      <c r="S34" s="2" t="str">
        <f>HYPERLINK("https://www.solarquotes.com.au/wp-content/uploads/2021/01/sungrow-sgRT.pdf","Yes")</f>
        <v>Yes</v>
      </c>
      <c r="T34" s="2" t="str">
        <f>HYPERLINK("https://www.solarquotes.com.au/wp-content/uploads/2021/01/sungrow-warranty-aus.pdf","Yes")</f>
        <v>Yes</v>
      </c>
      <c r="U3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S3" r:id="rId_hyperlink_2" tooltip="Yes" display="Yes"/>
    <hyperlink ref="T3" r:id="rId_hyperlink_3" tooltip="Yes" display="Yes"/>
    <hyperlink ref="U3" r:id="rId_hyperlink_4" tooltip="Here" display="Here"/>
    <hyperlink ref="S4" r:id="rId_hyperlink_5" tooltip="Yes" display="Yes"/>
    <hyperlink ref="T4" r:id="rId_hyperlink_6" tooltip="Yes" display="Yes"/>
    <hyperlink ref="U4" r:id="rId_hyperlink_7" tooltip="Here" display="Here"/>
    <hyperlink ref="S5" r:id="rId_hyperlink_8" tooltip="Yes" display="Yes"/>
    <hyperlink ref="T5" r:id="rId_hyperlink_9" tooltip="Yes" display="Yes"/>
    <hyperlink ref="U5" r:id="rId_hyperlink_10" tooltip="Here" display="Here"/>
    <hyperlink ref="S6" r:id="rId_hyperlink_11" tooltip="Yes" display="Yes"/>
    <hyperlink ref="T6" r:id="rId_hyperlink_12" tooltip="Yes" display="Yes"/>
    <hyperlink ref="U6" r:id="rId_hyperlink_13" tooltip="Here" display="Here"/>
    <hyperlink ref="S7" r:id="rId_hyperlink_14" tooltip="Yes" display="Yes"/>
    <hyperlink ref="T7" r:id="rId_hyperlink_15" tooltip="Yes" display="Yes"/>
    <hyperlink ref="U7" r:id="rId_hyperlink_16" tooltip="Here" display="Here"/>
    <hyperlink ref="S8" r:id="rId_hyperlink_17" tooltip="Yes" display="Yes"/>
    <hyperlink ref="T8" r:id="rId_hyperlink_18" tooltip="Yes" display="Yes"/>
    <hyperlink ref="U8" r:id="rId_hyperlink_19" tooltip="Here" display="Here"/>
    <hyperlink ref="S9" r:id="rId_hyperlink_20" tooltip="Yes" display="Yes"/>
    <hyperlink ref="T9" r:id="rId_hyperlink_21" tooltip="Yes" display="Yes"/>
    <hyperlink ref="U9" r:id="rId_hyperlink_22" tooltip="Here" display="Here"/>
    <hyperlink ref="S10" r:id="rId_hyperlink_23" tooltip="Yes" display="Yes"/>
    <hyperlink ref="T10" r:id="rId_hyperlink_24" tooltip="Yes" display="Yes"/>
    <hyperlink ref="U10" r:id="rId_hyperlink_25" tooltip="Here" display="Here"/>
    <hyperlink ref="S11" r:id="rId_hyperlink_26" tooltip="Yes" display="Yes"/>
    <hyperlink ref="T11" r:id="rId_hyperlink_27" tooltip="Yes" display="Yes"/>
    <hyperlink ref="U11" r:id="rId_hyperlink_28" tooltip="Here" display="Here"/>
    <hyperlink ref="S12" r:id="rId_hyperlink_29" tooltip="Yes" display="Yes"/>
    <hyperlink ref="T12" r:id="rId_hyperlink_30" tooltip="Yes" display="Yes"/>
    <hyperlink ref="U12" r:id="rId_hyperlink_31" tooltip="Here" display="Here"/>
    <hyperlink ref="S13" r:id="rId_hyperlink_32" tooltip="Yes" display="Yes"/>
    <hyperlink ref="T13" r:id="rId_hyperlink_33" tooltip="Yes" display="Yes"/>
    <hyperlink ref="U13" r:id="rId_hyperlink_34" tooltip="Here" display="Here"/>
    <hyperlink ref="S14" r:id="rId_hyperlink_35" tooltip="Yes" display="Yes"/>
    <hyperlink ref="T14" r:id="rId_hyperlink_36" tooltip="Yes" display="Yes"/>
    <hyperlink ref="U14" r:id="rId_hyperlink_37" tooltip="Here" display="Here"/>
    <hyperlink ref="S15" r:id="rId_hyperlink_38" tooltip="Yes" display="Yes"/>
    <hyperlink ref="T15" r:id="rId_hyperlink_39" tooltip="Yes" display="Yes"/>
    <hyperlink ref="U15" r:id="rId_hyperlink_40" tooltip="Here" display="Here"/>
    <hyperlink ref="S16" r:id="rId_hyperlink_41" tooltip="Yes" display="Yes"/>
    <hyperlink ref="T16" r:id="rId_hyperlink_42" tooltip="Yes" display="Yes"/>
    <hyperlink ref="U16" r:id="rId_hyperlink_43" tooltip="Here" display="Here"/>
    <hyperlink ref="S17" r:id="rId_hyperlink_44" tooltip="Yes" display="Yes"/>
    <hyperlink ref="T17" r:id="rId_hyperlink_45" tooltip="Yes" display="Yes"/>
    <hyperlink ref="U17" r:id="rId_hyperlink_46" tooltip="Here" display="Here"/>
    <hyperlink ref="S18" r:id="rId_hyperlink_47" tooltip="Yes" display="Yes"/>
    <hyperlink ref="T18" r:id="rId_hyperlink_48" tooltip="Yes" display="Yes"/>
    <hyperlink ref="U18" r:id="rId_hyperlink_49" tooltip="Here" display="Here"/>
    <hyperlink ref="S19" r:id="rId_hyperlink_50" tooltip="Yes" display="Yes"/>
    <hyperlink ref="T19" r:id="rId_hyperlink_51" tooltip="Yes" display="Yes"/>
    <hyperlink ref="U19" r:id="rId_hyperlink_52" tooltip="Here" display="Here"/>
    <hyperlink ref="S20" r:id="rId_hyperlink_53" tooltip="Yes" display="Yes"/>
    <hyperlink ref="T20" r:id="rId_hyperlink_54" tooltip="Yes" display="Yes"/>
    <hyperlink ref="U20" r:id="rId_hyperlink_55" tooltip="Here" display="Here"/>
    <hyperlink ref="S21" r:id="rId_hyperlink_56" tooltip="Yes" display="Yes"/>
    <hyperlink ref="T21" r:id="rId_hyperlink_57" tooltip="Yes" display="Yes"/>
    <hyperlink ref="U21" r:id="rId_hyperlink_58" tooltip="Here" display="Here"/>
    <hyperlink ref="S22" r:id="rId_hyperlink_59" tooltip="Yes" display="Yes"/>
    <hyperlink ref="T22" r:id="rId_hyperlink_60" tooltip="Yes" display="Yes"/>
    <hyperlink ref="U22" r:id="rId_hyperlink_61" tooltip="Here" display="Here"/>
    <hyperlink ref="S23" r:id="rId_hyperlink_62" tooltip="Yes" display="Yes"/>
    <hyperlink ref="T23" r:id="rId_hyperlink_63" tooltip="Yes" display="Yes"/>
    <hyperlink ref="U23" r:id="rId_hyperlink_64" tooltip="Here" display="Here"/>
    <hyperlink ref="S24" r:id="rId_hyperlink_65" tooltip="Yes" display="Yes"/>
    <hyperlink ref="T24" r:id="rId_hyperlink_66" tooltip="Yes" display="Yes"/>
    <hyperlink ref="U24" r:id="rId_hyperlink_67" tooltip="Here" display="Here"/>
    <hyperlink ref="S25" r:id="rId_hyperlink_68" tooltip="Yes" display="Yes"/>
    <hyperlink ref="T25" r:id="rId_hyperlink_69" tooltip="Yes" display="Yes"/>
    <hyperlink ref="U25" r:id="rId_hyperlink_70" tooltip="Here" display="Here"/>
    <hyperlink ref="S26" r:id="rId_hyperlink_71" tooltip="Yes" display="Yes"/>
    <hyperlink ref="T26" r:id="rId_hyperlink_72" tooltip="Yes" display="Yes"/>
    <hyperlink ref="U26" r:id="rId_hyperlink_73" tooltip="Here" display="Here"/>
    <hyperlink ref="S27" r:id="rId_hyperlink_74" tooltip="Yes" display="Yes"/>
    <hyperlink ref="T27" r:id="rId_hyperlink_75" tooltip="Yes" display="Yes"/>
    <hyperlink ref="U27" r:id="rId_hyperlink_76" tooltip="Here" display="Here"/>
    <hyperlink ref="S28" r:id="rId_hyperlink_77" tooltip="Yes" display="Yes"/>
    <hyperlink ref="T28" r:id="rId_hyperlink_78" tooltip="Yes" display="Yes"/>
    <hyperlink ref="U28" r:id="rId_hyperlink_79" tooltip="Here" display="Here"/>
    <hyperlink ref="S29" r:id="rId_hyperlink_80" tooltip="Yes" display="Yes"/>
    <hyperlink ref="T29" r:id="rId_hyperlink_81" tooltip="Yes" display="Yes"/>
    <hyperlink ref="U29" r:id="rId_hyperlink_82" tooltip="Here" display="Here"/>
    <hyperlink ref="S30" r:id="rId_hyperlink_83" tooltip="Yes" display="Yes"/>
    <hyperlink ref="T30" r:id="rId_hyperlink_84" tooltip="Yes" display="Yes"/>
    <hyperlink ref="U30" r:id="rId_hyperlink_85" tooltip="Here" display="Here"/>
    <hyperlink ref="S31" r:id="rId_hyperlink_86" tooltip="Yes" display="Yes"/>
    <hyperlink ref="T31" r:id="rId_hyperlink_87" tooltip="Yes" display="Yes"/>
    <hyperlink ref="U31" r:id="rId_hyperlink_88" tooltip="Here" display="Here"/>
    <hyperlink ref="S32" r:id="rId_hyperlink_89" tooltip="Yes" display="Yes"/>
    <hyperlink ref="T32" r:id="rId_hyperlink_90" tooltip="Yes" display="Yes"/>
    <hyperlink ref="U32" r:id="rId_hyperlink_91" tooltip="Here" display="Here"/>
    <hyperlink ref="S33" r:id="rId_hyperlink_92" tooltip="Yes" display="Yes"/>
    <hyperlink ref="T33" r:id="rId_hyperlink_93" tooltip="Yes" display="Yes"/>
    <hyperlink ref="U33" r:id="rId_hyperlink_94" tooltip="Here" display="Here"/>
    <hyperlink ref="S34" r:id="rId_hyperlink_95" tooltip="Yes" display="Yes"/>
    <hyperlink ref="T34" r:id="rId_hyperlink_96" tooltip="Yes" display="Yes"/>
    <hyperlink ref="U34" r:id="rId_hyperlink_9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2024-12-23T19:09:25+00:00</dcterms:created>
  <dcterms:modified xsi:type="dcterms:W3CDTF">2024-12-23T19:09:25+00:00</dcterms:modified>
  <dc:title>Untitled Spreadsheet</dc:title>
  <dc:description/>
  <dc:subject/>
  <cp:keywords/>
  <cp:category/>
</cp:coreProperties>
</file>