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<sst xmlns="http://schemas.openxmlformats.org/spreadsheetml/2006/main" uniqueCount="214">
  <si>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Generated by SolarQuotes.com.au:</t>
  </si>
  <si>
    <t>Product Name</t>
  </si>
  <si>
    <t>Choose model:</t>
  </si>
  <si>
    <t>Approx cost per panel – AUD Retail incl GST</t>
  </si>
  <si>
    <t>Approx Cost per Watt – AUD Retail incl GST</t>
  </si>
  <si>
    <t>Wattage</t>
  </si>
  <si>
    <t>Panel efficiency (%)</t>
  </si>
  <si>
    <t>Country of manufacture</t>
  </si>
  <si>
    <t>Company origin</t>
  </si>
  <si>
    <t>Panel weight</t>
  </si>
  <si>
    <t>Temperature coefficient (Pmax)</t>
  </si>
  <si>
    <t>Salt mist corrosion level</t>
  </si>
  <si>
    <t>Front load resistance</t>
  </si>
  <si>
    <t>Rear load/wind resistance</t>
  </si>
  <si>
    <t>Product warranty length</t>
  </si>
  <si>
    <t>Warranted annual performance degradation year 2-25</t>
  </si>
  <si>
    <t>Power output warranted at year 25</t>
  </si>
  <si>
    <t>Does warranty include labour costs for removal and reinstallation of panels?</t>
  </si>
  <si>
    <t>Datasheet Supplied?</t>
  </si>
  <si>
    <t>Warranty Supplied?</t>
  </si>
  <si>
    <t>More information on brand</t>
  </si>
  <si>
    <t>Aiko Neostar 2S</t>
  </si>
  <si>
    <t xml:space="preserve">AIKO-A455-MAH54Mb
</t>
  </si>
  <si>
    <t>$159</t>
  </si>
  <si>
    <t>$0.36</t>
  </si>
  <si>
    <t>455W</t>
  </si>
  <si>
    <t>22.8%</t>
  </si>
  <si>
    <t>China</t>
  </si>
  <si>
    <t>21.5kg</t>
  </si>
  <si>
    <t>-0.26%/°C</t>
  </si>
  <si>
    <t>IEC 61701 level 6</t>
  </si>
  <si>
    <t>5400Pa</t>
  </si>
  <si>
    <t>2400Pa</t>
  </si>
  <si>
    <t>25 years</t>
  </si>
  <si>
    <t>0.35% loss each year</t>
  </si>
  <si>
    <t>90.6%</t>
  </si>
  <si>
    <t>Yes</t>
  </si>
  <si>
    <t>Aiko Neostar 2P</t>
  </si>
  <si>
    <t xml:space="preserve">AIKO-A470-MAH54Mw
</t>
  </si>
  <si>
    <t>$149</t>
  </si>
  <si>
    <t>$0.32</t>
  </si>
  <si>
    <t>470W</t>
  </si>
  <si>
    <t>23.6%</t>
  </si>
  <si>
    <t>Aiko Neostar 1S</t>
  </si>
  <si>
    <t xml:space="preserve">AIKO-A440-MAH54MB
</t>
  </si>
  <si>
    <t>$130</t>
  </si>
  <si>
    <t>$0.30</t>
  </si>
  <si>
    <t>440W</t>
  </si>
  <si>
    <t>22.50%</t>
  </si>
  <si>
    <t>20.5kg</t>
  </si>
  <si>
    <t>Canadian Solar Inc TOPHiKu 6</t>
  </si>
  <si>
    <t xml:space="preserve">CS6R-415T
CS6R-440T
</t>
  </si>
  <si>
    <t>415W
440W</t>
  </si>
  <si>
    <t>21.3%
22.5%</t>
  </si>
  <si>
    <t>21.3kg</t>
  </si>
  <si>
    <t>-0.34%/°C</t>
  </si>
  <si>
    <t>IEC 61701 certified, level 1</t>
  </si>
  <si>
    <t>3600Pa</t>
  </si>
  <si>
    <t>0.4% per year</t>
  </si>
  <si>
    <t>87.4%</t>
  </si>
  <si>
    <t>JA Solar Deep Blue 4.0 Pro</t>
  </si>
  <si>
    <t xml:space="preserve">JAM54D40-440/LB
</t>
  </si>
  <si>
    <t>$140</t>
  </si>
  <si>
    <t>22.0%</t>
  </si>
  <si>
    <t>22kg</t>
  </si>
  <si>
    <t>-0.29%/°C</t>
  </si>
  <si>
    <t>IEC 61701 certified, level 6</t>
  </si>
  <si>
    <t>No</t>
  </si>
  <si>
    <t>Jinko Solar Tiger Neo (440W)</t>
  </si>
  <si>
    <t xml:space="preserve">JKM440N-54HL4-V
</t>
  </si>
  <si>
    <t>$125</t>
  </si>
  <si>
    <t>$0.29</t>
  </si>
  <si>
    <t>22.53%</t>
  </si>
  <si>
    <t>-0.30%/°C</t>
  </si>
  <si>
    <t>0.4% loss each year</t>
  </si>
  <si>
    <t>89.4%</t>
  </si>
  <si>
    <t>Jinko Solar Tiger Neo (475W)</t>
  </si>
  <si>
    <t xml:space="preserve">JKM475N-60HL4
</t>
  </si>
  <si>
    <t>$135</t>
  </si>
  <si>
    <t>$0.28</t>
  </si>
  <si>
    <t>475W</t>
  </si>
  <si>
    <t>22.01%</t>
  </si>
  <si>
    <t>24.2kg</t>
  </si>
  <si>
    <t>Jinko Solar Tiger Neo BOLD</t>
  </si>
  <si>
    <t xml:space="preserve">JKM440N-54HL4R-BDV
</t>
  </si>
  <si>
    <t>$134</t>
  </si>
  <si>
    <t>$0.31</t>
  </si>
  <si>
    <t>30 years</t>
  </si>
  <si>
    <t>Longi Hi-MO 6 Scientist</t>
  </si>
  <si>
    <t xml:space="preserve">LR5-54HTH-440M 
</t>
  </si>
  <si>
    <t>22.5%</t>
  </si>
  <si>
    <t>20.8kg</t>
  </si>
  <si>
    <t>No data</t>
  </si>
  <si>
    <t>0.40% per year</t>
  </si>
  <si>
    <t>88.90%</t>
  </si>
  <si>
    <t>Phono Solar Helios Clear</t>
  </si>
  <si>
    <t xml:space="preserve">PS440L12GFH-16/QSH
</t>
  </si>
  <si>
    <t>$200</t>
  </si>
  <si>
    <t>$0.46</t>
  </si>
  <si>
    <t>22.02%</t>
  </si>
  <si>
    <t>22.0kg</t>
  </si>
  <si>
    <t>-0.24%/°C</t>
  </si>
  <si>
    <t>0.375% per year</t>
  </si>
  <si>
    <t>90%</t>
  </si>
  <si>
    <t>REC Alpha Pure-RX</t>
  </si>
  <si>
    <t xml:space="preserve">REC450AA Pure-RX
REC460AA Pure-RX
REC470AA Pure-RX
</t>
  </si>
  <si>
    <t>$290</t>
  </si>
  <si>
    <t>$0.61</t>
  </si>
  <si>
    <t>450W
460W
470W</t>
  </si>
  <si>
    <t>21.6%
22.1%
22.6%</t>
  </si>
  <si>
    <t>Singapore</t>
  </si>
  <si>
    <t>Norway (now owned by India's Reliance group)</t>
  </si>
  <si>
    <t>23.4kg</t>
  </si>
  <si>
    <t>7000Pa</t>
  </si>
  <si>
    <t>4000Pa</t>
  </si>
  <si>
    <t>0.24% per year</t>
  </si>
  <si>
    <t>92%</t>
  </si>
  <si>
    <t>Yes – (If the original installer was a REC certified partner)</t>
  </si>
  <si>
    <t>REC Alpha Pure-R</t>
  </si>
  <si>
    <t xml:space="preserve">REC400AA Pure-R
REC410AA Pure-R
REC420AA Pure-R
REC430AA Pure-R
</t>
  </si>
  <si>
    <t>$255</t>
  </si>
  <si>
    <t>$0.62</t>
  </si>
  <si>
    <t>400W
410W
420W
430W</t>
  </si>
  <si>
    <t>20.7%
21.2%
21.8%
22.3%</t>
  </si>
  <si>
    <t>0.25% per year</t>
  </si>
  <si>
    <t>Risen Titan S (440W)</t>
  </si>
  <si>
    <t xml:space="preserve">RSM130-8-440M
</t>
  </si>
  <si>
    <t>21.2%</t>
  </si>
  <si>
    <t>22.5kg</t>
  </si>
  <si>
    <t>IEC 61701 level 1 claimed</t>
  </si>
  <si>
    <t>0.55% per year</t>
  </si>
  <si>
    <t>84.8%</t>
  </si>
  <si>
    <t>Risen TOPCon</t>
  </si>
  <si>
    <t xml:space="preserve">RSM108-9-415N
RSM108-9-420N
RSM108-9-425N
RSM108-9-430N
RSM108-9-435N
RSM108-9-440N
</t>
  </si>
  <si>
    <t>$0.33</t>
  </si>
  <si>
    <t>415W
420W
425W
430W
435W
440W</t>
  </si>
  <si>
    <t>21.3%
21.5%
21.8%
22.0%
22.3%
22.5%</t>
  </si>
  <si>
    <t>Solahart Silhouette series</t>
  </si>
  <si>
    <t xml:space="preserve">SOLAHART440BRB1
</t>
  </si>
  <si>
    <t>$330</t>
  </si>
  <si>
    <t>$0.75</t>
  </si>
  <si>
    <t>22.00%</t>
  </si>
  <si>
    <t>Australia</t>
  </si>
  <si>
    <t>Solahart SunCell series</t>
  </si>
  <si>
    <t xml:space="preserve">SOLAHART440R1
</t>
  </si>
  <si>
    <t>$240</t>
  </si>
  <si>
    <t>$0.55</t>
  </si>
  <si>
    <t>SolarEdge Smart Panel</t>
  </si>
  <si>
    <t xml:space="preserve">SPV415-R54JWML
</t>
  </si>
  <si>
    <t>$0.70</t>
  </si>
  <si>
    <t>415W</t>
  </si>
  <si>
    <t>21.25%</t>
  </si>
  <si>
    <t>Israel</t>
  </si>
  <si>
    <t>21.4kg</t>
  </si>
  <si>
    <t>TBD</t>
  </si>
  <si>
    <t>0.55% loss each year</t>
  </si>
  <si>
    <t>Sunpower Maxeon 6 (AC)</t>
  </si>
  <si>
    <t xml:space="preserve">SPR-MAX6-420-E3-AC
SPR-MAX6-425-E3-AC
SPR-MAX6-435-E3-AC
SPR-MAX6-440-E3-AC
</t>
  </si>
  <si>
    <t>$765</t>
  </si>
  <si>
    <t>$1.74</t>
  </si>
  <si>
    <t>420W
425W
435W
440W</t>
  </si>
  <si>
    <t>21.7%
22.0%
22.5%
22.8%</t>
  </si>
  <si>
    <t>Malaysia</t>
  </si>
  <si>
    <t>USA</t>
  </si>
  <si>
    <t>21.8kg</t>
  </si>
  <si>
    <t>40 years (if installed after Jan 1st 2022, otherwise 25 years)</t>
  </si>
  <si>
    <t>Sunpower Maxeon 5 (AC)</t>
  </si>
  <si>
    <t xml:space="preserve">SPR-MAX5-415-E3-AC
SPR-MAX5-410-E3-AC
SPR-MAX5-400-E3-AC
</t>
  </si>
  <si>
    <t>$600</t>
  </si>
  <si>
    <t>$1.45</t>
  </si>
  <si>
    <t>415W
410W
400W</t>
  </si>
  <si>
    <t>22.2%
22.0%
21.5%</t>
  </si>
  <si>
    <t>Malaysia/Mexico</t>
  </si>
  <si>
    <t>21.1kg</t>
  </si>
  <si>
    <t>Sunpower P6</t>
  </si>
  <si>
    <t xml:space="preserve">SPR-P6-395-BLK
SPR-P6-400-BLK
SPR-P6-405-BLK
SPR-P6-410-BLK
SPR-P6-415-BLK
</t>
  </si>
  <si>
    <t>$328</t>
  </si>
  <si>
    <t>$0.79</t>
  </si>
  <si>
    <t>395W
400W
405W
410W
415W</t>
  </si>
  <si>
    <t>20.1%
20.4%
20.6%
20.9%
21.1%</t>
  </si>
  <si>
    <t>21kg</t>
  </si>
  <si>
    <t>0.45% per year</t>
  </si>
  <si>
    <t>87.2%</t>
  </si>
  <si>
    <t>Suntech Ultra V Pro (N-type) 440W</t>
  </si>
  <si>
    <t xml:space="preserve">STP4405-C54/Nshm
</t>
  </si>
  <si>
    <t>21.0kg</t>
  </si>
  <si>
    <t>3800Pa</t>
  </si>
  <si>
    <t>Suntech Ultra V Pro (N-type) 415W</t>
  </si>
  <si>
    <t xml:space="preserve">STP415S-C54/Nshm
</t>
  </si>
  <si>
    <t>21.3%</t>
  </si>
  <si>
    <t>Suntech Ultra V Pro (P-type)</t>
  </si>
  <si>
    <t xml:space="preserve">STP395S-C54/Umhm
STP400S-C54/Umhm
STP405S-C54/Umhm
STP410S-C54/Umhm
STP415S-C54/Umhm
</t>
  </si>
  <si>
    <t>$120</t>
  </si>
  <si>
    <t>390W
400W
405W
410W
415W</t>
  </si>
  <si>
    <t>20.2%
20.5%
20.7%
21.0%
21.3%</t>
  </si>
  <si>
    <t>-0.36%/°C</t>
  </si>
  <si>
    <t>Tindo Walara</t>
  </si>
  <si>
    <t xml:space="preserve">Walara-430G3P
</t>
  </si>
  <si>
    <t>$260</t>
  </si>
  <si>
    <t>$0.60</t>
  </si>
  <si>
    <t>430W</t>
  </si>
  <si>
    <t>-0.32%/°C</t>
  </si>
  <si>
    <t>Yes - but only in capital cities</t>
  </si>
  <si>
    <t>Trina Solar Vertex S+</t>
  </si>
  <si>
    <t xml:space="preserve">TSM-440NEG9R.28
</t>
  </si>
  <si>
    <t>$133</t>
  </si>
  <si>
    <t>IEC 61701 certified, level unknown</t>
  </si>
  <si>
    <t>Winaico WST-NGX-D3</t>
  </si>
  <si>
    <t xml:space="preserve">WST-450NGX-D3
</t>
  </si>
  <si>
    <t>$198</t>
  </si>
  <si>
    <t>$0.44</t>
  </si>
  <si>
    <t>450W</t>
  </si>
  <si>
    <t>23.0%</t>
  </si>
  <si>
    <t>Taiwan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</si>
</sst>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8/Warranty-TandCs-Single-glass-AIKO-Energy-12.02.24.pdf" TargetMode="External"/><Relationship Id="rId_hyperlink_4" Type="http://schemas.openxmlformats.org/officeDocument/2006/relationships/hyperlink" Target="https://www.solarquotes.com.au/panels/aiko-solar-review.html" TargetMode="External"/><Relationship Id="rId_hyperlink_5" Type="http://schemas.openxmlformats.org/officeDocument/2006/relationships/hyperlink" Target="https://www.solarquotes.com.au/wp-content/uploads/2024/09/neostar-2p.pdf" TargetMode="External"/><Relationship Id="rId_hyperlink_6" Type="http://schemas.openxmlformats.org/officeDocument/2006/relationships/hyperlink" Target="https://www.solarquotes.com.au/wp-content/uploads/2024/08/Warranty-TandCs-Single-glass-AIKO-Energy-12.02.24.pdf" TargetMode="External"/><Relationship Id="rId_hyperlink_7" Type="http://schemas.openxmlformats.org/officeDocument/2006/relationships/hyperlink" Target="https://www.solarquotes.com.au/panels/aiko-solar-review.html" TargetMode="External"/><Relationship Id="rId_hyperlink_8" Type="http://schemas.openxmlformats.org/officeDocument/2006/relationships/hyperlink" Target="https://www.solarquotes.com.au/wp-content/uploads/2024/08/aiko-neostar-datasheet.pdf" TargetMode="External"/><Relationship Id="rId_hyperlink_9" Type="http://schemas.openxmlformats.org/officeDocument/2006/relationships/hyperlink" Target="https://www.solarquotes.com.au/wp-content/uploads/2024/08/Warranty-TandCs-Single-glass-AIKO-Energy-12.02.24.pdf" TargetMode="External"/><Relationship Id="rId_hyperlink_10" Type="http://schemas.openxmlformats.org/officeDocument/2006/relationships/hyperlink" Target="https://www.solarquotes.com.au/panels/aiko-solar-review.html" TargetMode="External"/><Relationship Id="rId_hyperlink_11" Type="http://schemas.openxmlformats.org/officeDocument/2006/relationships/hyperlink" Target="https://www.solarquotes.com.au/wp-content/uploads/2023/07/canadian-solar-TOPHiKu6.pdf" TargetMode="External"/><Relationship Id="rId_hyperlink_12" Type="http://schemas.openxmlformats.org/officeDocument/2006/relationships/hyperlink" Target="https://www.solarquotes.com.au/wp-content/uploads/2023/07/cs-tophiku-warranty.pdf" TargetMode="External"/><Relationship Id="rId_hyperlink_13" Type="http://schemas.openxmlformats.org/officeDocument/2006/relationships/hyperlink" Target="https://www.solarquotes.com.au/panels/canadian-solar-inc-review.html" TargetMode="External"/><Relationship Id="rId_hyperlink_14" Type="http://schemas.openxmlformats.org/officeDocument/2006/relationships/hyperlink" Target="https://www.solarquotes.com.au/wp-content/uploads/2023/08/JA-deepblue-4.0-1.pdf" TargetMode="External"/><Relationship Id="rId_hyperlink_15" Type="http://schemas.openxmlformats.org/officeDocument/2006/relationships/hyperlink" Target="https://www.solarquotes.com.au/wp-content/uploads/2023/08/JA-combined-warranty.pdf" TargetMode="External"/><Relationship Id="rId_hyperlink_16" Type="http://schemas.openxmlformats.org/officeDocument/2006/relationships/hyperlink" Target="https://www.solarquotes.com.au/panels/ja-solar-review.html" TargetMode="External"/><Relationship Id="rId_hyperlink_17" Type="http://schemas.openxmlformats.org/officeDocument/2006/relationships/hyperlink" Target="https://www.solarquotes.com.au/wp-content/uploads/2023/04/Jinko-tiger-neo-440.pdf" TargetMode="External"/><Relationship Id="rId_hyperlink_18" Type="http://schemas.openxmlformats.org/officeDocument/2006/relationships/hyperlink" Target="https://www.solarquotes.com.au/wp-content/uploads/2023/04/jinko-neo-warranty.pdf" TargetMode="External"/><Relationship Id="rId_hyperlink_19" Type="http://schemas.openxmlformats.org/officeDocument/2006/relationships/hyperlink" Target="https://www.solarquotes.com.au/panels/jinko-solar-review.html" TargetMode="External"/><Relationship Id="rId_hyperlink_20" Type="http://schemas.openxmlformats.org/officeDocument/2006/relationships/hyperlink" Target="https://www.solarquotes.com.au/wp-content/uploads/2022/11/jinko-tiger-neo-470.pdf" TargetMode="External"/><Relationship Id="rId_hyperlink_21" Type="http://schemas.openxmlformats.org/officeDocument/2006/relationships/hyperlink" Target="https://www.solarquotes.com.au/wp-content/uploads/2022/11/jinko-neo-warranty.pdf" TargetMode="External"/><Relationship Id="rId_hyperlink_22" Type="http://schemas.openxmlformats.org/officeDocument/2006/relationships/hyperlink" Target="https://www.solarquotes.com.au/panels/jinko-solar-review.html" TargetMode="External"/><Relationship Id="rId_hyperlink_23" Type="http://schemas.openxmlformats.org/officeDocument/2006/relationships/hyperlink" Target="https://www.solarquotes.com.au/wp-content/uploads/2024/10/jinko-tiger-neo-bold.pdf" TargetMode="External"/><Relationship Id="rId_hyperlink_24" Type="http://schemas.openxmlformats.org/officeDocument/2006/relationships/hyperlink" Target="https://www.solarquotes.com.au/wp-content/uploads/2023/04/jinko-neo-warranty.pdf" TargetMode="External"/><Relationship Id="rId_hyperlink_25" Type="http://schemas.openxmlformats.org/officeDocument/2006/relationships/hyperlink" Target="https://www.solarquotes.com.au/panels/jinko-solar-review.html" TargetMode="External"/><Relationship Id="rId_hyperlink_26" Type="http://schemas.openxmlformats.org/officeDocument/2006/relationships/hyperlink" Target="https://www.solarquotes.com.au/wp-content/uploads/2023/09/longi-himo6-scientist.pdf" TargetMode="External"/><Relationship Id="rId_hyperlink_27" Type="http://schemas.openxmlformats.org/officeDocument/2006/relationships/hyperlink" Target="https://www.solarquotes.com.au/wp-content/uploads/2023/09/longi-25-year-warranty-aus.pdf" TargetMode="External"/><Relationship Id="rId_hyperlink_28" Type="http://schemas.openxmlformats.org/officeDocument/2006/relationships/hyperlink" Target="https://www.solarquotes.com.au/panels/longi-solar-review.html" TargetMode="External"/><Relationship Id="rId_hyperlink_29" Type="http://schemas.openxmlformats.org/officeDocument/2006/relationships/hyperlink" Target="https://www.solarquotes.com.au/wp-content/uploads/2024/01/Phono-Solar-Helios-Clear-v1.3.pdf" TargetMode="External"/><Relationship Id="rId_hyperlink_30" Type="http://schemas.openxmlformats.org/officeDocument/2006/relationships/hyperlink" Target="https://www.solarquotes.com.au/wp-content/uploads/2024/01/Limited-Warranty-PV-Module-Statements.pdf" TargetMode="External"/><Relationship Id="rId_hyperlink_31" Type="http://schemas.openxmlformats.org/officeDocument/2006/relationships/hyperlink" Target="https://www.solarquotes.com.au/panels/phono-review.html" TargetMode="External"/><Relationship Id="rId_hyperlink_32" Type="http://schemas.openxmlformats.org/officeDocument/2006/relationships/hyperlink" Target="https://www.solarquotes.com.au/wp-content/uploads/2024/01/REC-alpha-pure-rx.pdf" TargetMode="External"/><Relationship Id="rId_hyperlink_33" Type="http://schemas.openxmlformats.org/officeDocument/2006/relationships/hyperlink" Target="https://www.solarquotes.com.au/wp-content/uploads/2022/09/warranty_alpha_rev_b.pdf" TargetMode="External"/><Relationship Id="rId_hyperlink_34" Type="http://schemas.openxmlformats.org/officeDocument/2006/relationships/hyperlink" Target="https://www.solarquotes.com.au/panels/rec-review.html" TargetMode="External"/><Relationship Id="rId_hyperlink_35" Type="http://schemas.openxmlformats.org/officeDocument/2006/relationships/hyperlink" Target="https://www.solarquotes.com.au/wp-content/uploads/2022/09/rec-alpha-purer.pdf" TargetMode="External"/><Relationship Id="rId_hyperlink_36" Type="http://schemas.openxmlformats.org/officeDocument/2006/relationships/hyperlink" Target="https://www.solarquotes.com.au/wp-content/uploads/2022/09/warranty_alpha_rev_b.pdf" TargetMode="External"/><Relationship Id="rId_hyperlink_37" Type="http://schemas.openxmlformats.org/officeDocument/2006/relationships/hyperlink" Target="https://www.solarquotes.com.au/panels/rec-review.html" TargetMode="External"/><Relationship Id="rId_hyperlink_38" Type="http://schemas.openxmlformats.org/officeDocument/2006/relationships/hyperlink" Target="https://www.solarquotes.com.au/wp-content/uploads/2023/01/risen-titan-s-440.pdf" TargetMode="External"/><Relationship Id="rId_hyperlink_39" Type="http://schemas.openxmlformats.org/officeDocument/2006/relationships/hyperlink" Target="https://www.solarquotes.com.au/wp-content/uploads/2021/09/risen-titan-warranty.pdf" TargetMode="External"/><Relationship Id="rId_hyperlink_40" Type="http://schemas.openxmlformats.org/officeDocument/2006/relationships/hyperlink" Target="https://www.solarquotes.com.au/panels/risen-review.html" TargetMode="External"/><Relationship Id="rId_hyperlink_41" Type="http://schemas.openxmlformats.org/officeDocument/2006/relationships/hyperlink" Target="https://www.solarquotes.com.au/wp-content/uploads/2023/04/risen-topcon.pdf" TargetMode="External"/><Relationship Id="rId_hyperlink_42" Type="http://schemas.openxmlformats.org/officeDocument/2006/relationships/hyperlink" Target="https://www.solarquotes.com.au/panels/risen-review.html" TargetMode="External"/><Relationship Id="rId_hyperlink_43" Type="http://schemas.openxmlformats.org/officeDocument/2006/relationships/hyperlink" Target="https://www.solarquotes.com.au/wp-content/uploads/2022/02/solahart-silhouette.pdf" TargetMode="External"/><Relationship Id="rId_hyperlink_44" Type="http://schemas.openxmlformats.org/officeDocument/2006/relationships/hyperlink" Target="https://www.solarquotes.com.au/wp-content/uploads/2022/02/solahart-warranty.pdf" TargetMode="External"/><Relationship Id="rId_hyperlink_45" Type="http://schemas.openxmlformats.org/officeDocument/2006/relationships/hyperlink" Target="https://www.solarquotes.com.au/panels/solahart-review.html" TargetMode="External"/><Relationship Id="rId_hyperlink_46" Type="http://schemas.openxmlformats.org/officeDocument/2006/relationships/hyperlink" Target="https://www.solarquotes.com.au/wp-content/uploads/2024/03/solahart-suncell.pdf" TargetMode="External"/><Relationship Id="rId_hyperlink_47" Type="http://schemas.openxmlformats.org/officeDocument/2006/relationships/hyperlink" Target="https://www.solarquotes.com.au/wp-content/uploads/2022/02/solahart-warranty.pdf" TargetMode="External"/><Relationship Id="rId_hyperlink_48" Type="http://schemas.openxmlformats.org/officeDocument/2006/relationships/hyperlink" Target="https://www.solarquotes.com.au/panels/solahart-review.html" TargetMode="External"/><Relationship Id="rId_hyperlink_49" Type="http://schemas.openxmlformats.org/officeDocument/2006/relationships/hyperlink" Target="https://www.solarquotes.com.au/wp-content/uploads/2020/12/se-smart-panel-j-white-framed-datasheet-aus.pdf" TargetMode="External"/><Relationship Id="rId_hyperlink_50" Type="http://schemas.openxmlformats.org/officeDocument/2006/relationships/hyperlink" Target="https://www.solarquotes.com.au/wp-content/uploads/2020/12/se-limited-warranty-smart-pv-panel-54-cell-december-2022-aus.pdf" TargetMode="External"/><Relationship Id="rId_hyperlink_51" Type="http://schemas.openxmlformats.org/officeDocument/2006/relationships/hyperlink" Target="https://www.solarquotes.com.au/panels/solaredge-review.html" TargetMode="External"/><Relationship Id="rId_hyperlink_52" Type="http://schemas.openxmlformats.org/officeDocument/2006/relationships/hyperlink" Target="https://www.solarquotes.com.au/wp-content/uploads/2022/04/sunpower-maxeon-6.pdf" TargetMode="External"/><Relationship Id="rId_hyperlink_53" Type="http://schemas.openxmlformats.org/officeDocument/2006/relationships/hyperlink" Target="https://www.solarquotes.com.au/wp-content/uploads/2021/02/sunpower_maxeon_ac_warranty.pdf" TargetMode="External"/><Relationship Id="rId_hyperlink_54" Type="http://schemas.openxmlformats.org/officeDocument/2006/relationships/hyperlink" Target="https://www.solarquotes.com.au/panels/sunpower-review.html" TargetMode="External"/><Relationship Id="rId_hyperlink_55" Type="http://schemas.openxmlformats.org/officeDocument/2006/relationships/hyperlink" Target="https://www.solarquotes.com.au/wp-content/uploads/2021/02/sunpower-maxeon-5.pdf" TargetMode="External"/><Relationship Id="rId_hyperlink_56" Type="http://schemas.openxmlformats.org/officeDocument/2006/relationships/hyperlink" Target="https://www.solarquotes.com.au/wp-content/uploads/2021/02/sunpower_maxeon_ac_warranty.pdf" TargetMode="External"/><Relationship Id="rId_hyperlink_57" Type="http://schemas.openxmlformats.org/officeDocument/2006/relationships/hyperlink" Target="https://www.solarquotes.com.au/panels/sunpower-review.html" TargetMode="External"/><Relationship Id="rId_hyperlink_58" Type="http://schemas.openxmlformats.org/officeDocument/2006/relationships/hyperlink" Target="https://www.solarquotes.com.au/wp-content/uploads/2022/11/sunpower-p6-datasheet.pdf" TargetMode="External"/><Relationship Id="rId_hyperlink_59" Type="http://schemas.openxmlformats.org/officeDocument/2006/relationships/hyperlink" Target="https://www.solarquotes.com.au/wp-content/uploads/2021/03/sunpower-p3-new-warranty.pdf" TargetMode="External"/><Relationship Id="rId_hyperlink_60" Type="http://schemas.openxmlformats.org/officeDocument/2006/relationships/hyperlink" Target="https://www.solarquotes.com.au/panels/sunpower-review.html" TargetMode="External"/><Relationship Id="rId_hyperlink_61" Type="http://schemas.openxmlformats.org/officeDocument/2006/relationships/hyperlink" Target="https://www.solarquotes.com.au/wp-content/uploads/2023/07/suntech-ultravpro.pdf" TargetMode="External"/><Relationship Id="rId_hyperlink_62" Type="http://schemas.openxmlformats.org/officeDocument/2006/relationships/hyperlink" Target="https://www.solarquotes.com.au/wp-content/uploads/2023/07/suntech-warranty-2023.pdf" TargetMode="External"/><Relationship Id="rId_hyperlink_63" Type="http://schemas.openxmlformats.org/officeDocument/2006/relationships/hyperlink" Target="https://www.solarquotes.com.au/panels/suntech-review.html" TargetMode="External"/><Relationship Id="rId_hyperlink_64" Type="http://schemas.openxmlformats.org/officeDocument/2006/relationships/hyperlink" Target="https://www.solarquotes.com.au/wp-content/uploads/2023/07/ultra-v-pro-415-ntype.pdf" TargetMode="External"/><Relationship Id="rId_hyperlink_65" Type="http://schemas.openxmlformats.org/officeDocument/2006/relationships/hyperlink" Target="https://www.solarquotes.com.au/wp-content/uploads/2023/07/suntech-warranty-2023.pdf" TargetMode="External"/><Relationship Id="rId_hyperlink_66" Type="http://schemas.openxmlformats.org/officeDocument/2006/relationships/hyperlink" Target="https://www.solarquotes.com.au/panels/suntech-review.html" TargetMode="External"/><Relationship Id="rId_hyperlink_67" Type="http://schemas.openxmlformats.org/officeDocument/2006/relationships/hyperlink" Target="https://www.solarquotes.com.au/wp-content/uploads/2023/01/Datasheet-STP415S-C54-Umhm.pdf" TargetMode="External"/><Relationship Id="rId_hyperlink_68" Type="http://schemas.openxmlformats.org/officeDocument/2006/relationships/hyperlink" Target="https://www.solarquotes.com.au/wp-content/uploads/2023/01/suntech-warranty-2022.pdf" TargetMode="External"/><Relationship Id="rId_hyperlink_69" Type="http://schemas.openxmlformats.org/officeDocument/2006/relationships/hyperlink" Target="https://www.solarquotes.com.au/panels/suntech-review.html" TargetMode="External"/><Relationship Id="rId_hyperlink_70" Type="http://schemas.openxmlformats.org/officeDocument/2006/relationships/hyperlink" Target="https://www.solarquotes.com.au/wp-content/uploads/2022/07/Tindo_Walara_430G3P_Version_250207.pdf" TargetMode="External"/><Relationship Id="rId_hyperlink_71" Type="http://schemas.openxmlformats.org/officeDocument/2006/relationships/hyperlink" Target="https://www.solarquotes.com.au/wp-content/uploads/2022/07/Tindo_NTYPE_Consumer_Warranty_VersionB_Aug24.pdf" TargetMode="External"/><Relationship Id="rId_hyperlink_72" Type="http://schemas.openxmlformats.org/officeDocument/2006/relationships/hyperlink" Target="https://www.solarquotes.com.au/panels/tindo-solar-review.html" TargetMode="External"/><Relationship Id="rId_hyperlink_73" Type="http://schemas.openxmlformats.org/officeDocument/2006/relationships/hyperlink" Target="https://www.solarquotes.com.au/wp-content/uploads/2023/05/trina-vertex-s-440.pdf" TargetMode="External"/><Relationship Id="rId_hyperlink_74" Type="http://schemas.openxmlformats.org/officeDocument/2006/relationships/hyperlink" Target="https://www.solarquotes.com.au/wp-content/uploads/2023/05/trina-vertexsplus-warranty.pdf" TargetMode="External"/><Relationship Id="rId_hyperlink_75" Type="http://schemas.openxmlformats.org/officeDocument/2006/relationships/hyperlink" Target="https://www.solarquotes.com.au/panels/trina-review.html" TargetMode="External"/><Relationship Id="rId_hyperlink_76" Type="http://schemas.openxmlformats.org/officeDocument/2006/relationships/hyperlink" Target="https://www.solarquotes.com.au/wp-content/uploads/2023/05/Comp-WINAICO_WST-450NGX-D3_AUS_0824-comp2.pdf" TargetMode="External"/><Relationship Id="rId_hyperlink_77" Type="http://schemas.openxmlformats.org/officeDocument/2006/relationships/hyperlink" Target="https://www.solarquotes.com.au/wp-content/uploads/2023/05/winaico-ngx-warranty.pdf" TargetMode="External"/><Relationship Id="rId_hyperlink_78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8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52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2" t="str">
        <f>HYPERLINK("https://www.solarquotes.com.au/wp-content/uploads/2024/09/Neostar-2S_188-AIKO-A-MAH54Mb-445-470W_1757x1134x30mm-_Full-black_AUS.pdf","Yes")</f>
        <v>Yes</v>
      </c>
      <c r="S3" s="2" t="str">
        <f>HYPERLINK("https://www.solarquotes.com.au/wp-content/uploads/2024/08/Warranty-TandCs-Single-glass-AIKO-Energy-12.02.24.pdf","Yes")</f>
        <v>Yes</v>
      </c>
      <c r="T3" s="2" t="str">
        <f>HYPERLINK("https://www.solarquotes.com.au/panels/aiko-solar-review.html","Here")</f>
        <v>Here</v>
      </c>
    </row>
    <row r="4" spans="1:52">
      <c r="A4" s="1" t="s">
        <v>37</v>
      </c>
      <c r="B4" s="1" t="s">
        <v>38</v>
      </c>
      <c r="C4" s="1" t="s">
        <v>39</v>
      </c>
      <c r="D4" s="1" t="s">
        <v>40</v>
      </c>
      <c r="E4" s="1" t="s">
        <v>41</v>
      </c>
      <c r="F4" s="1" t="s">
        <v>42</v>
      </c>
      <c r="G4" s="1" t="s">
        <v>27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2" t="str">
        <f>HYPERLINK("https://www.solarquotes.com.au/wp-content/uploads/2024/09/neostar-2p.pdf","Yes")</f>
        <v>Yes</v>
      </c>
      <c r="S4" s="2" t="str">
        <f>HYPERLINK("https://www.solarquotes.com.au/wp-content/uploads/2024/08/Warranty-TandCs-Single-glass-AIKO-Energy-12.02.24.pdf","Yes")</f>
        <v>Yes</v>
      </c>
      <c r="T4" s="2" t="str">
        <f>HYPERLINK("https://www.solarquotes.com.au/panels/aiko-solar-review.html","Here")</f>
        <v>Here</v>
      </c>
    </row>
    <row r="5" spans="1:52">
      <c r="A5" s="1" t="s">
        <v>43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48</v>
      </c>
      <c r="G5" s="1" t="s">
        <v>27</v>
      </c>
      <c r="H5" s="1" t="s">
        <v>27</v>
      </c>
      <c r="I5" s="1" t="s">
        <v>49</v>
      </c>
      <c r="J5" s="1" t="s">
        <v>29</v>
      </c>
      <c r="K5" s="1" t="s">
        <v>30</v>
      </c>
      <c r="L5" s="1" t="s">
        <v>31</v>
      </c>
      <c r="M5" s="1" t="s">
        <v>32</v>
      </c>
      <c r="N5" s="1" t="s">
        <v>33</v>
      </c>
      <c r="O5" s="1" t="s">
        <v>34</v>
      </c>
      <c r="P5" s="1" t="s">
        <v>35</v>
      </c>
      <c r="Q5" s="1" t="s">
        <v>36</v>
      </c>
      <c r="R5" s="2" t="str">
        <f>HYPERLINK("https://www.solarquotes.com.au/wp-content/uploads/2024/08/aiko-neostar-datasheet.pdf","Yes")</f>
        <v>Yes</v>
      </c>
      <c r="S5" s="2" t="str">
        <f>HYPERLINK("https://www.solarquotes.com.au/wp-content/uploads/2024/08/Warranty-TandCs-Single-glass-AIKO-Energy-12.02.24.pdf","Yes")</f>
        <v>Yes</v>
      </c>
      <c r="T5" s="2" t="str">
        <f>HYPERLINK("https://www.solarquotes.com.au/panels/aiko-solar-review.html","Here")</f>
        <v>Here</v>
      </c>
    </row>
    <row r="6" spans="1:52">
      <c r="A6" s="1" t="s">
        <v>50</v>
      </c>
      <c r="B6" s="1" t="s">
        <v>51</v>
      </c>
      <c r="C6" s="1" t="s">
        <v>45</v>
      </c>
      <c r="D6" s="1" t="s">
        <v>46</v>
      </c>
      <c r="E6" s="1" t="s">
        <v>52</v>
      </c>
      <c r="F6" s="1" t="s">
        <v>53</v>
      </c>
      <c r="G6" s="1" t="s">
        <v>27</v>
      </c>
      <c r="H6" s="1" t="s">
        <v>27</v>
      </c>
      <c r="I6" s="1" t="s">
        <v>54</v>
      </c>
      <c r="J6" s="1" t="s">
        <v>55</v>
      </c>
      <c r="K6" s="1" t="s">
        <v>56</v>
      </c>
      <c r="L6" s="1" t="s">
        <v>31</v>
      </c>
      <c r="M6" s="1" t="s">
        <v>57</v>
      </c>
      <c r="N6" s="1" t="s">
        <v>33</v>
      </c>
      <c r="O6" s="1" t="s">
        <v>58</v>
      </c>
      <c r="P6" s="1" t="s">
        <v>59</v>
      </c>
      <c r="Q6" s="1" t="s">
        <v>36</v>
      </c>
      <c r="R6" s="2" t="str">
        <f>HYPERLINK("https://www.solarquotes.com.au/wp-content/uploads/2023/07/canadian-solar-TOPHiKu6.pdf","Yes")</f>
        <v>Yes</v>
      </c>
      <c r="S6" s="2" t="str">
        <f>HYPERLINK("https://www.solarquotes.com.au/wp-content/uploads/2023/07/cs-tophiku-warranty.pdf","Yes")</f>
        <v>Yes</v>
      </c>
      <c r="T6" s="2" t="str">
        <f>HYPERLINK("https://www.solarquotes.com.au/panels/canadian-solar-inc-review.html","Here")</f>
        <v>Here</v>
      </c>
    </row>
    <row r="7" spans="1:52">
      <c r="A7" s="1" t="s">
        <v>60</v>
      </c>
      <c r="B7" s="1" t="s">
        <v>61</v>
      </c>
      <c r="C7" s="1" t="s">
        <v>62</v>
      </c>
      <c r="D7" s="1" t="s">
        <v>40</v>
      </c>
      <c r="E7" s="1" t="s">
        <v>47</v>
      </c>
      <c r="F7" s="1" t="s">
        <v>63</v>
      </c>
      <c r="G7" s="1" t="s">
        <v>27</v>
      </c>
      <c r="H7" s="1" t="s">
        <v>27</v>
      </c>
      <c r="I7" s="1" t="s">
        <v>64</v>
      </c>
      <c r="J7" s="1" t="s">
        <v>65</v>
      </c>
      <c r="K7" s="1" t="s">
        <v>66</v>
      </c>
      <c r="L7" s="1" t="s">
        <v>31</v>
      </c>
      <c r="M7" s="1" t="s">
        <v>32</v>
      </c>
      <c r="N7" s="1" t="s">
        <v>33</v>
      </c>
      <c r="O7" s="1" t="s">
        <v>58</v>
      </c>
      <c r="P7" s="1" t="s">
        <v>59</v>
      </c>
      <c r="Q7" s="1" t="s">
        <v>67</v>
      </c>
      <c r="R7" s="2" t="str">
        <f>HYPERLINK("https://www.solarquotes.com.au/wp-content/uploads/2023/08/JA-deepblue-4.0-1.pdf","Yes")</f>
        <v>Yes</v>
      </c>
      <c r="S7" s="2" t="str">
        <f>HYPERLINK("https://www.solarquotes.com.au/wp-content/uploads/2023/08/JA-combined-warranty.pdf","Yes")</f>
        <v>Yes</v>
      </c>
      <c r="T7" s="2" t="str">
        <f>HYPERLINK("https://www.solarquotes.com.au/panels/ja-solar-review.html","Here")</f>
        <v>Here</v>
      </c>
    </row>
    <row r="8" spans="1:52">
      <c r="A8" s="1" t="s">
        <v>68</v>
      </c>
      <c r="B8" s="1" t="s">
        <v>69</v>
      </c>
      <c r="C8" s="1" t="s">
        <v>70</v>
      </c>
      <c r="D8" s="1" t="s">
        <v>71</v>
      </c>
      <c r="E8" s="1" t="s">
        <v>47</v>
      </c>
      <c r="F8" s="1" t="s">
        <v>72</v>
      </c>
      <c r="G8" s="1" t="s">
        <v>27</v>
      </c>
      <c r="H8" s="1" t="s">
        <v>27</v>
      </c>
      <c r="I8" s="1" t="s">
        <v>64</v>
      </c>
      <c r="J8" s="1" t="s">
        <v>73</v>
      </c>
      <c r="K8" s="1" t="s">
        <v>30</v>
      </c>
      <c r="L8" s="1" t="s">
        <v>31</v>
      </c>
      <c r="M8" s="1" t="s">
        <v>32</v>
      </c>
      <c r="N8" s="1" t="s">
        <v>33</v>
      </c>
      <c r="O8" s="1" t="s">
        <v>74</v>
      </c>
      <c r="P8" s="1" t="s">
        <v>75</v>
      </c>
      <c r="Q8" s="1" t="s">
        <v>36</v>
      </c>
      <c r="R8" s="2" t="str">
        <f>HYPERLINK("https://www.solarquotes.com.au/wp-content/uploads/2023/04/Jinko-tiger-neo-440.pdf","Yes")</f>
        <v>Yes</v>
      </c>
      <c r="S8" s="2" t="str">
        <f>HYPERLINK("https://www.solarquotes.com.au/wp-content/uploads/2023/04/jinko-neo-warranty.pdf","Yes")</f>
        <v>Yes</v>
      </c>
      <c r="T8" s="2" t="str">
        <f>HYPERLINK("https://www.solarquotes.com.au/panels/jinko-solar-review.html","Here")</f>
        <v>Here</v>
      </c>
    </row>
    <row r="9" spans="1:52">
      <c r="A9" s="1" t="s">
        <v>76</v>
      </c>
      <c r="B9" s="1" t="s">
        <v>77</v>
      </c>
      <c r="C9" s="1" t="s">
        <v>78</v>
      </c>
      <c r="D9" s="1" t="s">
        <v>79</v>
      </c>
      <c r="E9" s="1" t="s">
        <v>80</v>
      </c>
      <c r="F9" s="1" t="s">
        <v>81</v>
      </c>
      <c r="G9" s="1" t="s">
        <v>27</v>
      </c>
      <c r="H9" s="1" t="s">
        <v>27</v>
      </c>
      <c r="I9" s="1" t="s">
        <v>82</v>
      </c>
      <c r="J9" s="1" t="s">
        <v>73</v>
      </c>
      <c r="K9" s="1" t="s">
        <v>30</v>
      </c>
      <c r="L9" s="1" t="s">
        <v>31</v>
      </c>
      <c r="M9" s="1" t="s">
        <v>32</v>
      </c>
      <c r="N9" s="1" t="s">
        <v>33</v>
      </c>
      <c r="O9" s="1" t="s">
        <v>74</v>
      </c>
      <c r="P9" s="1" t="s">
        <v>75</v>
      </c>
      <c r="Q9" s="1" t="s">
        <v>36</v>
      </c>
      <c r="R9" s="2" t="str">
        <f>HYPERLINK("https://www.solarquotes.com.au/wp-content/uploads/2022/11/jinko-tiger-neo-470.pdf","Yes")</f>
        <v>Yes</v>
      </c>
      <c r="S9" s="2" t="str">
        <f>HYPERLINK("https://www.solarquotes.com.au/wp-content/uploads/2022/11/jinko-neo-warranty.pdf","Yes")</f>
        <v>Yes</v>
      </c>
      <c r="T9" s="2" t="str">
        <f>HYPERLINK("https://www.solarquotes.com.au/panels/jinko-solar-review.html","Here")</f>
        <v>Here</v>
      </c>
    </row>
    <row r="10" spans="1:52">
      <c r="A10" s="1" t="s">
        <v>83</v>
      </c>
      <c r="B10" s="1" t="s">
        <v>84</v>
      </c>
      <c r="C10" s="1" t="s">
        <v>85</v>
      </c>
      <c r="D10" s="1" t="s">
        <v>86</v>
      </c>
      <c r="E10" s="1" t="s">
        <v>47</v>
      </c>
      <c r="F10" s="1" t="s">
        <v>72</v>
      </c>
      <c r="G10" s="1" t="s">
        <v>27</v>
      </c>
      <c r="H10" s="1" t="s">
        <v>27</v>
      </c>
      <c r="I10" s="1" t="s">
        <v>64</v>
      </c>
      <c r="J10" s="1" t="s">
        <v>65</v>
      </c>
      <c r="K10" s="1" t="s">
        <v>30</v>
      </c>
      <c r="L10" s="1" t="s">
        <v>31</v>
      </c>
      <c r="M10" s="1" t="s">
        <v>32</v>
      </c>
      <c r="N10" s="1" t="s">
        <v>87</v>
      </c>
      <c r="O10" s="1" t="s">
        <v>74</v>
      </c>
      <c r="P10" s="1" t="s">
        <v>75</v>
      </c>
      <c r="Q10" s="1" t="s">
        <v>36</v>
      </c>
      <c r="R10" s="2" t="str">
        <f>HYPERLINK("https://www.solarquotes.com.au/wp-content/uploads/2024/10/jinko-tiger-neo-bold.pdf","Yes")</f>
        <v>Yes</v>
      </c>
      <c r="S10" s="2" t="str">
        <f>HYPERLINK("https://www.solarquotes.com.au/wp-content/uploads/2023/04/jinko-neo-warranty.pdf","Yes")</f>
        <v>Yes</v>
      </c>
      <c r="T10" s="2" t="str">
        <f>HYPERLINK("https://www.solarquotes.com.au/panels/jinko-solar-review.html","Here")</f>
        <v>Here</v>
      </c>
    </row>
    <row r="11" spans="1:52">
      <c r="A11" s="1" t="s">
        <v>88</v>
      </c>
      <c r="B11" s="1" t="s">
        <v>89</v>
      </c>
      <c r="C11" s="1" t="s">
        <v>45</v>
      </c>
      <c r="D11" s="1" t="s">
        <v>46</v>
      </c>
      <c r="E11" s="1" t="s">
        <v>47</v>
      </c>
      <c r="F11" s="1" t="s">
        <v>90</v>
      </c>
      <c r="G11" s="1" t="s">
        <v>27</v>
      </c>
      <c r="H11" s="1" t="s">
        <v>27</v>
      </c>
      <c r="I11" s="1" t="s">
        <v>91</v>
      </c>
      <c r="J11" s="1" t="s">
        <v>65</v>
      </c>
      <c r="K11" s="1" t="s">
        <v>92</v>
      </c>
      <c r="L11" s="1" t="s">
        <v>31</v>
      </c>
      <c r="M11" s="1" t="s">
        <v>32</v>
      </c>
      <c r="N11" s="1" t="s">
        <v>33</v>
      </c>
      <c r="O11" s="1" t="s">
        <v>93</v>
      </c>
      <c r="P11" s="1" t="s">
        <v>94</v>
      </c>
      <c r="Q11" s="1" t="s">
        <v>36</v>
      </c>
      <c r="R11" s="2" t="str">
        <f>HYPERLINK("https://www.solarquotes.com.au/wp-content/uploads/2023/09/longi-himo6-scientist.pdf","Yes")</f>
        <v>Yes</v>
      </c>
      <c r="S11" s="2" t="str">
        <f>HYPERLINK("https://www.solarquotes.com.au/wp-content/uploads/2023/09/longi-25-year-warranty-aus.pdf","Yes")</f>
        <v>Yes</v>
      </c>
      <c r="T11" s="2" t="str">
        <f>HYPERLINK("https://www.solarquotes.com.au/panels/longi-solar-review.html","Here")</f>
        <v>Here</v>
      </c>
    </row>
    <row r="12" spans="1:52">
      <c r="A12" s="1" t="s">
        <v>95</v>
      </c>
      <c r="B12" s="1" t="s">
        <v>96</v>
      </c>
      <c r="C12" s="1" t="s">
        <v>97</v>
      </c>
      <c r="D12" s="1" t="s">
        <v>98</v>
      </c>
      <c r="E12" s="1" t="s">
        <v>47</v>
      </c>
      <c r="F12" s="1" t="s">
        <v>99</v>
      </c>
      <c r="G12" s="1" t="s">
        <v>27</v>
      </c>
      <c r="H12" s="1" t="s">
        <v>27</v>
      </c>
      <c r="I12" s="1" t="s">
        <v>100</v>
      </c>
      <c r="J12" s="1" t="s">
        <v>101</v>
      </c>
      <c r="K12" s="1" t="s">
        <v>66</v>
      </c>
      <c r="L12" s="1" t="s">
        <v>31</v>
      </c>
      <c r="M12" s="1" t="s">
        <v>32</v>
      </c>
      <c r="N12" s="1" t="s">
        <v>87</v>
      </c>
      <c r="O12" s="1" t="s">
        <v>102</v>
      </c>
      <c r="P12" s="1" t="s">
        <v>103</v>
      </c>
      <c r="Q12" s="1" t="s">
        <v>36</v>
      </c>
      <c r="R12" s="2" t="str">
        <f>HYPERLINK("https://www.solarquotes.com.au/wp-content/uploads/2024/01/Phono-Solar-Helios-Clear-v1.3.pdf","Yes")</f>
        <v>Yes</v>
      </c>
      <c r="S12" s="2" t="str">
        <f>HYPERLINK("https://www.solarquotes.com.au/wp-content/uploads/2024/01/Limited-Warranty-PV-Module-Statements.pdf","Yes")</f>
        <v>Yes</v>
      </c>
      <c r="T12" s="2" t="str">
        <f>HYPERLINK("https://www.solarquotes.com.au/panels/phono-review.html","Here")</f>
        <v>Here</v>
      </c>
    </row>
    <row r="13" spans="1:52">
      <c r="A13" s="1" t="s">
        <v>104</v>
      </c>
      <c r="B13" s="1" t="s">
        <v>105</v>
      </c>
      <c r="C13" s="1" t="s">
        <v>106</v>
      </c>
      <c r="D13" s="1" t="s">
        <v>107</v>
      </c>
      <c r="E13" s="1" t="s">
        <v>108</v>
      </c>
      <c r="F13" s="1" t="s">
        <v>109</v>
      </c>
      <c r="G13" s="1" t="s">
        <v>110</v>
      </c>
      <c r="H13" s="1" t="s">
        <v>111</v>
      </c>
      <c r="I13" s="1" t="s">
        <v>112</v>
      </c>
      <c r="J13" s="1" t="s">
        <v>29</v>
      </c>
      <c r="K13" s="1" t="s">
        <v>66</v>
      </c>
      <c r="L13" s="1" t="s">
        <v>113</v>
      </c>
      <c r="M13" s="1" t="s">
        <v>114</v>
      </c>
      <c r="N13" s="1" t="s">
        <v>33</v>
      </c>
      <c r="O13" s="1" t="s">
        <v>115</v>
      </c>
      <c r="P13" s="1" t="s">
        <v>116</v>
      </c>
      <c r="Q13" s="1" t="s">
        <v>117</v>
      </c>
      <c r="R13" s="2" t="str">
        <f>HYPERLINK("https://www.solarquotes.com.au/wp-content/uploads/2024/01/REC-alpha-pure-rx.pdf","Yes")</f>
        <v>Yes</v>
      </c>
      <c r="S13" s="2" t="str">
        <f>HYPERLINK("https://www.solarquotes.com.au/wp-content/uploads/2022/09/warranty_alpha_rev_b.pdf","Yes")</f>
        <v>Yes</v>
      </c>
      <c r="T13" s="2" t="str">
        <f>HYPERLINK("https://www.solarquotes.com.au/panels/rec-review.html","Here")</f>
        <v>Here</v>
      </c>
    </row>
    <row r="14" spans="1:52">
      <c r="A14" s="1" t="s">
        <v>118</v>
      </c>
      <c r="B14" s="1" t="s">
        <v>119</v>
      </c>
      <c r="C14" s="1" t="s">
        <v>120</v>
      </c>
      <c r="D14" s="1" t="s">
        <v>121</v>
      </c>
      <c r="E14" s="1" t="s">
        <v>122</v>
      </c>
      <c r="F14" s="1" t="s">
        <v>123</v>
      </c>
      <c r="G14" s="1" t="s">
        <v>110</v>
      </c>
      <c r="H14" s="1" t="s">
        <v>111</v>
      </c>
      <c r="I14" s="1" t="s">
        <v>28</v>
      </c>
      <c r="J14" s="1" t="s">
        <v>29</v>
      </c>
      <c r="K14" s="1" t="s">
        <v>66</v>
      </c>
      <c r="L14" s="1" t="s">
        <v>113</v>
      </c>
      <c r="M14" s="1" t="s">
        <v>114</v>
      </c>
      <c r="N14" s="1" t="s">
        <v>33</v>
      </c>
      <c r="O14" s="1" t="s">
        <v>124</v>
      </c>
      <c r="P14" s="1" t="s">
        <v>116</v>
      </c>
      <c r="Q14" s="1" t="s">
        <v>117</v>
      </c>
      <c r="R14" s="2" t="str">
        <f>HYPERLINK("https://www.solarquotes.com.au/wp-content/uploads/2022/09/rec-alpha-purer.pdf","Yes")</f>
        <v>Yes</v>
      </c>
      <c r="S14" s="2" t="str">
        <f>HYPERLINK("https://www.solarquotes.com.au/wp-content/uploads/2022/09/warranty_alpha_rev_b.pdf","Yes")</f>
        <v>Yes</v>
      </c>
      <c r="T14" s="2" t="str">
        <f>HYPERLINK("https://www.solarquotes.com.au/panels/rec-review.html","Here")</f>
        <v>Here</v>
      </c>
    </row>
    <row r="15" spans="1:52">
      <c r="A15" s="1" t="s">
        <v>125</v>
      </c>
      <c r="B15" s="1" t="s">
        <v>126</v>
      </c>
      <c r="C15" s="1" t="s">
        <v>78</v>
      </c>
      <c r="D15" s="1" t="s">
        <v>86</v>
      </c>
      <c r="E15" s="1" t="s">
        <v>47</v>
      </c>
      <c r="F15" s="1" t="s">
        <v>127</v>
      </c>
      <c r="G15" s="1" t="s">
        <v>27</v>
      </c>
      <c r="H15" s="1" t="s">
        <v>27</v>
      </c>
      <c r="I15" s="1" t="s">
        <v>128</v>
      </c>
      <c r="J15" s="1" t="s">
        <v>55</v>
      </c>
      <c r="K15" s="1" t="s">
        <v>129</v>
      </c>
      <c r="L15" s="1" t="s">
        <v>31</v>
      </c>
      <c r="M15" s="1" t="s">
        <v>32</v>
      </c>
      <c r="N15" s="1" t="s">
        <v>33</v>
      </c>
      <c r="O15" s="1" t="s">
        <v>130</v>
      </c>
      <c r="P15" s="1" t="s">
        <v>131</v>
      </c>
      <c r="Q15" s="1" t="s">
        <v>36</v>
      </c>
      <c r="R15" s="2" t="str">
        <f>HYPERLINK("https://www.solarquotes.com.au/wp-content/uploads/2023/01/risen-titan-s-440.pdf","Yes")</f>
        <v>Yes</v>
      </c>
      <c r="S15" s="2" t="str">
        <f>HYPERLINK("https://www.solarquotes.com.au/wp-content/uploads/2021/09/risen-titan-warranty.pdf","Yes")</f>
        <v>Yes</v>
      </c>
      <c r="T15" s="2" t="str">
        <f>HYPERLINK("https://www.solarquotes.com.au/panels/risen-review.html","Here")</f>
        <v>Here</v>
      </c>
    </row>
    <row r="16" spans="1:52">
      <c r="A16" s="1" t="s">
        <v>132</v>
      </c>
      <c r="B16" s="1" t="s">
        <v>133</v>
      </c>
      <c r="C16" s="1" t="s">
        <v>62</v>
      </c>
      <c r="D16" s="1" t="s">
        <v>134</v>
      </c>
      <c r="E16" s="1" t="s">
        <v>135</v>
      </c>
      <c r="F16" s="1" t="s">
        <v>136</v>
      </c>
      <c r="G16" s="1" t="s">
        <v>27</v>
      </c>
      <c r="H16" s="1" t="s">
        <v>27</v>
      </c>
      <c r="I16" s="1" t="s">
        <v>64</v>
      </c>
      <c r="J16" s="1" t="s">
        <v>73</v>
      </c>
      <c r="K16" s="1" t="s">
        <v>129</v>
      </c>
      <c r="L16" s="1" t="s">
        <v>31</v>
      </c>
      <c r="M16" s="1" t="s">
        <v>32</v>
      </c>
      <c r="N16" s="1" t="s">
        <v>33</v>
      </c>
      <c r="O16" s="1" t="s">
        <v>58</v>
      </c>
      <c r="P16" s="1" t="s">
        <v>59</v>
      </c>
      <c r="Q16" s="1" t="s">
        <v>36</v>
      </c>
      <c r="R16" s="2" t="str">
        <f>HYPERLINK("https://www.solarquotes.com.au/wp-content/uploads/2023/04/risen-topcon.pdf","Yes")</f>
        <v>Yes</v>
      </c>
      <c r="S16" s="1" t="s">
        <v>67</v>
      </c>
      <c r="T16" s="2" t="str">
        <f>HYPERLINK("https://www.solarquotes.com.au/panels/risen-review.html","Here")</f>
        <v>Here</v>
      </c>
    </row>
    <row r="17" spans="1:52">
      <c r="A17" s="1" t="s">
        <v>137</v>
      </c>
      <c r="B17" s="1" t="s">
        <v>138</v>
      </c>
      <c r="C17" s="1" t="s">
        <v>139</v>
      </c>
      <c r="D17" s="1" t="s">
        <v>140</v>
      </c>
      <c r="E17" s="1" t="s">
        <v>47</v>
      </c>
      <c r="F17" s="1" t="s">
        <v>141</v>
      </c>
      <c r="G17" s="1" t="s">
        <v>27</v>
      </c>
      <c r="H17" s="1" t="s">
        <v>142</v>
      </c>
      <c r="I17" s="1" t="s">
        <v>28</v>
      </c>
      <c r="J17" s="1" t="s">
        <v>65</v>
      </c>
      <c r="K17" s="1" t="s">
        <v>66</v>
      </c>
      <c r="L17" s="1" t="s">
        <v>31</v>
      </c>
      <c r="M17" s="1" t="s">
        <v>114</v>
      </c>
      <c r="N17" s="1" t="s">
        <v>87</v>
      </c>
      <c r="O17" s="1" t="s">
        <v>58</v>
      </c>
      <c r="P17" s="1" t="s">
        <v>75</v>
      </c>
      <c r="Q17" s="1" t="s">
        <v>36</v>
      </c>
      <c r="R17" s="2" t="str">
        <f>HYPERLINK("https://www.solarquotes.com.au/wp-content/uploads/2022/02/solahart-silhouette.pdf","Yes")</f>
        <v>Yes</v>
      </c>
      <c r="S17" s="2" t="str">
        <f>HYPERLINK("https://www.solarquotes.com.au/wp-content/uploads/2022/02/solahart-warranty.pdf","Yes")</f>
        <v>Yes</v>
      </c>
      <c r="T17" s="2" t="str">
        <f>HYPERLINK("https://www.solarquotes.com.au/panels/solahart-review.html","Here")</f>
        <v>Here</v>
      </c>
    </row>
    <row r="18" spans="1:52">
      <c r="A18" s="1" t="s">
        <v>143</v>
      </c>
      <c r="B18" s="1" t="s">
        <v>144</v>
      </c>
      <c r="C18" s="1" t="s">
        <v>145</v>
      </c>
      <c r="D18" s="1" t="s">
        <v>146</v>
      </c>
      <c r="E18" s="1" t="s">
        <v>47</v>
      </c>
      <c r="F18" s="1" t="s">
        <v>90</v>
      </c>
      <c r="G18" s="1" t="s">
        <v>27</v>
      </c>
      <c r="H18" s="1" t="s">
        <v>142</v>
      </c>
      <c r="I18" s="1" t="s">
        <v>54</v>
      </c>
      <c r="J18" s="1" t="s">
        <v>65</v>
      </c>
      <c r="K18" s="1" t="s">
        <v>66</v>
      </c>
      <c r="L18" s="1" t="s">
        <v>31</v>
      </c>
      <c r="M18" s="1" t="s">
        <v>114</v>
      </c>
      <c r="N18" s="1" t="s">
        <v>33</v>
      </c>
      <c r="O18" s="1" t="s">
        <v>58</v>
      </c>
      <c r="P18" s="1" t="s">
        <v>75</v>
      </c>
      <c r="Q18" s="1" t="s">
        <v>36</v>
      </c>
      <c r="R18" s="2" t="str">
        <f>HYPERLINK("https://www.solarquotes.com.au/wp-content/uploads/2024/03/solahart-suncell.pdf","Yes")</f>
        <v>Yes</v>
      </c>
      <c r="S18" s="2" t="str">
        <f>HYPERLINK("https://www.solarquotes.com.au/wp-content/uploads/2022/02/solahart-warranty.pdf","Yes")</f>
        <v>Yes</v>
      </c>
      <c r="T18" s="2" t="str">
        <f>HYPERLINK("https://www.solarquotes.com.au/panels/solahart-review.html","Here")</f>
        <v>Here</v>
      </c>
    </row>
    <row r="19" spans="1:52">
      <c r="A19" s="1" t="s">
        <v>147</v>
      </c>
      <c r="B19" s="1" t="s">
        <v>148</v>
      </c>
      <c r="C19" s="1" t="s">
        <v>106</v>
      </c>
      <c r="D19" s="1" t="s">
        <v>149</v>
      </c>
      <c r="E19" s="1" t="s">
        <v>150</v>
      </c>
      <c r="F19" s="1" t="s">
        <v>151</v>
      </c>
      <c r="G19" s="1" t="s">
        <v>27</v>
      </c>
      <c r="H19" s="1" t="s">
        <v>152</v>
      </c>
      <c r="I19" s="1" t="s">
        <v>153</v>
      </c>
      <c r="J19" s="1" t="s">
        <v>55</v>
      </c>
      <c r="K19" s="1" t="s">
        <v>154</v>
      </c>
      <c r="L19" s="1" t="s">
        <v>31</v>
      </c>
      <c r="M19" s="1" t="s">
        <v>32</v>
      </c>
      <c r="N19" s="1" t="s">
        <v>33</v>
      </c>
      <c r="O19" s="1" t="s">
        <v>155</v>
      </c>
      <c r="P19" s="1" t="s">
        <v>131</v>
      </c>
      <c r="Q19" s="1" t="s">
        <v>36</v>
      </c>
      <c r="R19" s="2" t="str">
        <f>HYPERLINK("https://www.solarquotes.com.au/wp-content/uploads/2020/12/se-smart-panel-j-white-framed-datasheet-aus.pdf","Yes")</f>
        <v>Yes</v>
      </c>
      <c r="S19" s="2" t="str">
        <f>HYPERLINK("https://www.solarquotes.com.au/wp-content/uploads/2020/12/se-limited-warranty-smart-pv-panel-54-cell-december-2022-aus.pdf","Yes")</f>
        <v>Yes</v>
      </c>
      <c r="T19" s="2" t="str">
        <f>HYPERLINK("https://www.solarquotes.com.au/panels/solaredge-review.html","Here")</f>
        <v>Here</v>
      </c>
    </row>
    <row r="20" spans="1:52">
      <c r="A20" s="1" t="s">
        <v>156</v>
      </c>
      <c r="B20" s="1" t="s">
        <v>157</v>
      </c>
      <c r="C20" s="1" t="s">
        <v>158</v>
      </c>
      <c r="D20" s="1" t="s">
        <v>159</v>
      </c>
      <c r="E20" s="1" t="s">
        <v>160</v>
      </c>
      <c r="F20" s="1" t="s">
        <v>161</v>
      </c>
      <c r="G20" s="1" t="s">
        <v>162</v>
      </c>
      <c r="H20" s="1" t="s">
        <v>163</v>
      </c>
      <c r="I20" s="1" t="s">
        <v>164</v>
      </c>
      <c r="J20" s="1" t="s">
        <v>65</v>
      </c>
      <c r="K20" s="1" t="s">
        <v>66</v>
      </c>
      <c r="L20" s="1" t="s">
        <v>31</v>
      </c>
      <c r="M20" s="1" t="s">
        <v>57</v>
      </c>
      <c r="N20" s="1" t="s">
        <v>165</v>
      </c>
      <c r="O20" s="1" t="s">
        <v>124</v>
      </c>
      <c r="P20" s="1" t="s">
        <v>116</v>
      </c>
      <c r="Q20" s="1" t="s">
        <v>36</v>
      </c>
      <c r="R20" s="2" t="str">
        <f>HYPERLINK("https://www.solarquotes.com.au/wp-content/uploads/2022/04/sunpower-maxeon-6.pdf","Yes")</f>
        <v>Yes</v>
      </c>
      <c r="S20" s="2" t="str">
        <f>HYPERLINK("https://www.solarquotes.com.au/wp-content/uploads/2021/02/sunpower_maxeon_ac_warranty.pdf","Yes")</f>
        <v>Yes</v>
      </c>
      <c r="T20" s="2" t="str">
        <f>HYPERLINK("https://www.solarquotes.com.au/panels/sunpower-review.html","Here")</f>
        <v>Here</v>
      </c>
    </row>
    <row r="21" spans="1:52">
      <c r="A21" s="1" t="s">
        <v>166</v>
      </c>
      <c r="B21" s="1" t="s">
        <v>167</v>
      </c>
      <c r="C21" s="1" t="s">
        <v>168</v>
      </c>
      <c r="D21" s="1" t="s">
        <v>169</v>
      </c>
      <c r="E21" s="1" t="s">
        <v>170</v>
      </c>
      <c r="F21" s="1" t="s">
        <v>171</v>
      </c>
      <c r="G21" s="1" t="s">
        <v>172</v>
      </c>
      <c r="H21" s="1" t="s">
        <v>163</v>
      </c>
      <c r="I21" s="1" t="s">
        <v>173</v>
      </c>
      <c r="J21" s="1" t="s">
        <v>65</v>
      </c>
      <c r="K21" s="1" t="s">
        <v>66</v>
      </c>
      <c r="L21" s="1" t="s">
        <v>31</v>
      </c>
      <c r="M21" s="1" t="s">
        <v>57</v>
      </c>
      <c r="N21" s="1" t="s">
        <v>165</v>
      </c>
      <c r="O21" s="1" t="s">
        <v>124</v>
      </c>
      <c r="P21" s="1" t="s">
        <v>116</v>
      </c>
      <c r="Q21" s="1" t="s">
        <v>36</v>
      </c>
      <c r="R21" s="2" t="str">
        <f>HYPERLINK("https://www.solarquotes.com.au/wp-content/uploads/2021/02/sunpower-maxeon-5.pdf","Yes")</f>
        <v>Yes</v>
      </c>
      <c r="S21" s="2" t="str">
        <f>HYPERLINK("https://www.solarquotes.com.au/wp-content/uploads/2021/02/sunpower_maxeon_ac_warranty.pdf","Yes")</f>
        <v>Yes</v>
      </c>
      <c r="T21" s="2" t="str">
        <f>HYPERLINK("https://www.solarquotes.com.au/panels/sunpower-review.html","Here")</f>
        <v>Here</v>
      </c>
    </row>
    <row r="22" spans="1:52">
      <c r="A22" s="1" t="s">
        <v>174</v>
      </c>
      <c r="B22" s="1" t="s">
        <v>175</v>
      </c>
      <c r="C22" s="1" t="s">
        <v>176</v>
      </c>
      <c r="D22" s="1" t="s">
        <v>177</v>
      </c>
      <c r="E22" s="1" t="s">
        <v>178</v>
      </c>
      <c r="F22" s="1" t="s">
        <v>179</v>
      </c>
      <c r="G22" s="1" t="s">
        <v>27</v>
      </c>
      <c r="H22" s="1" t="s">
        <v>163</v>
      </c>
      <c r="I22" s="1" t="s">
        <v>180</v>
      </c>
      <c r="J22" s="1" t="s">
        <v>55</v>
      </c>
      <c r="K22" s="1" t="s">
        <v>66</v>
      </c>
      <c r="L22" s="1" t="s">
        <v>31</v>
      </c>
      <c r="M22" s="1" t="s">
        <v>32</v>
      </c>
      <c r="N22" s="1" t="s">
        <v>33</v>
      </c>
      <c r="O22" s="1" t="s">
        <v>181</v>
      </c>
      <c r="P22" s="1" t="s">
        <v>182</v>
      </c>
      <c r="Q22" s="1" t="s">
        <v>36</v>
      </c>
      <c r="R22" s="2" t="str">
        <f>HYPERLINK("https://www.solarquotes.com.au/wp-content/uploads/2022/11/sunpower-p6-datasheet.pdf","Yes")</f>
        <v>Yes</v>
      </c>
      <c r="S22" s="2" t="str">
        <f>HYPERLINK("https://www.solarquotes.com.au/wp-content/uploads/2021/03/sunpower-p3-new-warranty.pdf","Yes")</f>
        <v>Yes</v>
      </c>
      <c r="T22" s="2" t="str">
        <f>HYPERLINK("https://www.solarquotes.com.au/panels/sunpower-review.html","Here")</f>
        <v>Here</v>
      </c>
    </row>
    <row r="23" spans="1:52">
      <c r="A23" s="1" t="s">
        <v>183</v>
      </c>
      <c r="B23" s="1" t="s">
        <v>184</v>
      </c>
      <c r="C23" s="1" t="s">
        <v>45</v>
      </c>
      <c r="D23" s="1" t="s">
        <v>46</v>
      </c>
      <c r="E23" s="1" t="s">
        <v>47</v>
      </c>
      <c r="F23" s="1" t="s">
        <v>90</v>
      </c>
      <c r="G23" s="1" t="s">
        <v>27</v>
      </c>
      <c r="H23" s="1" t="s">
        <v>27</v>
      </c>
      <c r="I23" s="1" t="s">
        <v>185</v>
      </c>
      <c r="J23" s="1" t="s">
        <v>65</v>
      </c>
      <c r="K23" s="1" t="s">
        <v>30</v>
      </c>
      <c r="L23" s="1" t="s">
        <v>31</v>
      </c>
      <c r="M23" s="1" t="s">
        <v>186</v>
      </c>
      <c r="N23" s="1" t="s">
        <v>33</v>
      </c>
      <c r="O23" s="1" t="s">
        <v>58</v>
      </c>
      <c r="P23" s="1" t="s">
        <v>75</v>
      </c>
      <c r="Q23" s="1" t="s">
        <v>36</v>
      </c>
      <c r="R23" s="2" t="str">
        <f>HYPERLINK("https://www.solarquotes.com.au/wp-content/uploads/2023/07/suntech-ultravpro.pdf","Yes")</f>
        <v>Yes</v>
      </c>
      <c r="S23" s="2" t="str">
        <f>HYPERLINK("https://www.solarquotes.com.au/wp-content/uploads/2023/07/suntech-warranty-2023.pdf","Yes")</f>
        <v>Yes</v>
      </c>
      <c r="T23" s="2" t="str">
        <f>HYPERLINK("https://www.solarquotes.com.au/panels/suntech-review.html","Here")</f>
        <v>Here</v>
      </c>
    </row>
    <row r="24" spans="1:52">
      <c r="A24" s="1" t="s">
        <v>187</v>
      </c>
      <c r="B24" s="1" t="s">
        <v>188</v>
      </c>
      <c r="C24" s="1" t="s">
        <v>45</v>
      </c>
      <c r="D24" s="1" t="s">
        <v>46</v>
      </c>
      <c r="E24" s="1" t="s">
        <v>150</v>
      </c>
      <c r="F24" s="1" t="s">
        <v>189</v>
      </c>
      <c r="G24" s="1" t="s">
        <v>27</v>
      </c>
      <c r="H24" s="1" t="s">
        <v>27</v>
      </c>
      <c r="I24" s="1" t="s">
        <v>185</v>
      </c>
      <c r="J24" s="1" t="s">
        <v>73</v>
      </c>
      <c r="K24" s="1" t="s">
        <v>30</v>
      </c>
      <c r="L24" s="1" t="s">
        <v>31</v>
      </c>
      <c r="M24" s="1" t="s">
        <v>186</v>
      </c>
      <c r="N24" s="1" t="s">
        <v>33</v>
      </c>
      <c r="O24" s="1" t="s">
        <v>58</v>
      </c>
      <c r="P24" s="1" t="s">
        <v>75</v>
      </c>
      <c r="Q24" s="1" t="s">
        <v>36</v>
      </c>
      <c r="R24" s="2" t="str">
        <f>HYPERLINK("https://www.solarquotes.com.au/wp-content/uploads/2023/07/ultra-v-pro-415-ntype.pdf","Yes")</f>
        <v>Yes</v>
      </c>
      <c r="S24" s="2" t="str">
        <f>HYPERLINK("https://www.solarquotes.com.au/wp-content/uploads/2023/07/suntech-warranty-2023.pdf","Yes")</f>
        <v>Yes</v>
      </c>
      <c r="T24" s="2" t="str">
        <f>HYPERLINK("https://www.solarquotes.com.au/panels/suntech-review.html","Here")</f>
        <v>Here</v>
      </c>
    </row>
    <row r="25" spans="1:52">
      <c r="A25" s="1" t="s">
        <v>190</v>
      </c>
      <c r="B25" s="1" t="s">
        <v>191</v>
      </c>
      <c r="C25" s="1" t="s">
        <v>192</v>
      </c>
      <c r="D25" s="1" t="s">
        <v>71</v>
      </c>
      <c r="E25" s="1" t="s">
        <v>193</v>
      </c>
      <c r="F25" s="1" t="s">
        <v>194</v>
      </c>
      <c r="G25" s="1" t="s">
        <v>27</v>
      </c>
      <c r="H25" s="1" t="s">
        <v>27</v>
      </c>
      <c r="I25" s="1" t="s">
        <v>185</v>
      </c>
      <c r="J25" s="1" t="s">
        <v>195</v>
      </c>
      <c r="K25" s="1" t="s">
        <v>30</v>
      </c>
      <c r="L25" s="1" t="s">
        <v>31</v>
      </c>
      <c r="M25" s="1" t="s">
        <v>186</v>
      </c>
      <c r="N25" s="1" t="s">
        <v>33</v>
      </c>
      <c r="O25" s="1" t="s">
        <v>58</v>
      </c>
      <c r="P25" s="1" t="s">
        <v>75</v>
      </c>
      <c r="Q25" s="1" t="s">
        <v>36</v>
      </c>
      <c r="R25" s="2" t="str">
        <f>HYPERLINK("https://www.solarquotes.com.au/wp-content/uploads/2023/01/Datasheet-STP415S-C54-Umhm.pdf","Yes")</f>
        <v>Yes</v>
      </c>
      <c r="S25" s="2" t="str">
        <f>HYPERLINK("https://www.solarquotes.com.au/wp-content/uploads/2023/01/suntech-warranty-2022.pdf","Yes")</f>
        <v>Yes</v>
      </c>
      <c r="T25" s="2" t="str">
        <f>HYPERLINK("https://www.solarquotes.com.au/panels/suntech-review.html","Here")</f>
        <v>Here</v>
      </c>
    </row>
    <row r="26" spans="1:52">
      <c r="A26" s="1" t="s">
        <v>196</v>
      </c>
      <c r="B26" s="1" t="s">
        <v>197</v>
      </c>
      <c r="C26" s="1" t="s">
        <v>198</v>
      </c>
      <c r="D26" s="1" t="s">
        <v>199</v>
      </c>
      <c r="E26" s="1" t="s">
        <v>200</v>
      </c>
      <c r="F26" s="1" t="s">
        <v>63</v>
      </c>
      <c r="G26" s="1" t="s">
        <v>142</v>
      </c>
      <c r="H26" s="1" t="s">
        <v>142</v>
      </c>
      <c r="I26" s="1" t="s">
        <v>64</v>
      </c>
      <c r="J26" s="1" t="s">
        <v>201</v>
      </c>
      <c r="K26" s="1" t="s">
        <v>154</v>
      </c>
      <c r="L26" s="1" t="s">
        <v>31</v>
      </c>
      <c r="M26" s="1" t="s">
        <v>32</v>
      </c>
      <c r="N26" s="1" t="s">
        <v>33</v>
      </c>
      <c r="O26" s="1" t="s">
        <v>58</v>
      </c>
      <c r="P26" s="1" t="s">
        <v>59</v>
      </c>
      <c r="Q26" s="1" t="s">
        <v>202</v>
      </c>
      <c r="R26" s="2" t="str">
        <f>HYPERLINK("https://www.solarquotes.com.au/wp-content/uploads/2022/07/Tindo_Walara_430G3P_Version_250207.pdf","Yes")</f>
        <v>Yes</v>
      </c>
      <c r="S26" s="2" t="str">
        <f>HYPERLINK("https://www.solarquotes.com.au/wp-content/uploads/2022/07/Tindo_NTYPE_Consumer_Warranty_VersionB_Aug24.pdf","Yes")</f>
        <v>Yes</v>
      </c>
      <c r="T26" s="2" t="str">
        <f>HYPERLINK("https://www.solarquotes.com.au/panels/tindo-solar-review.html","Here")</f>
        <v>Here</v>
      </c>
    </row>
    <row r="27" spans="1:52">
      <c r="A27" s="1" t="s">
        <v>203</v>
      </c>
      <c r="B27" s="1" t="s">
        <v>204</v>
      </c>
      <c r="C27" s="1" t="s">
        <v>205</v>
      </c>
      <c r="D27" s="1" t="s">
        <v>46</v>
      </c>
      <c r="E27" s="1" t="s">
        <v>47</v>
      </c>
      <c r="F27" s="1" t="s">
        <v>63</v>
      </c>
      <c r="G27" s="1" t="s">
        <v>27</v>
      </c>
      <c r="H27" s="1" t="s">
        <v>27</v>
      </c>
      <c r="I27" s="1" t="s">
        <v>28</v>
      </c>
      <c r="J27" s="1" t="s">
        <v>55</v>
      </c>
      <c r="K27" s="1" t="s">
        <v>206</v>
      </c>
      <c r="L27" s="1" t="s">
        <v>31</v>
      </c>
      <c r="M27" s="1" t="s">
        <v>32</v>
      </c>
      <c r="N27" s="1" t="s">
        <v>33</v>
      </c>
      <c r="O27" s="1" t="s">
        <v>58</v>
      </c>
      <c r="P27" s="1" t="s">
        <v>75</v>
      </c>
      <c r="Q27" s="1" t="s">
        <v>67</v>
      </c>
      <c r="R27" s="2" t="str">
        <f>HYPERLINK("https://www.solarquotes.com.au/wp-content/uploads/2023/05/trina-vertex-s-440.pdf","Yes")</f>
        <v>Yes</v>
      </c>
      <c r="S27" s="2" t="str">
        <f>HYPERLINK("https://www.solarquotes.com.au/wp-content/uploads/2023/05/trina-vertexsplus-warranty.pdf","Yes")</f>
        <v>Yes</v>
      </c>
      <c r="T27" s="2" t="str">
        <f>HYPERLINK("https://www.solarquotes.com.au/panels/trina-review.html","Here")</f>
        <v>Here</v>
      </c>
    </row>
    <row r="28" spans="1:52">
      <c r="A28" s="1" t="s">
        <v>207</v>
      </c>
      <c r="B28" s="1" t="s">
        <v>208</v>
      </c>
      <c r="C28" s="1" t="s">
        <v>209</v>
      </c>
      <c r="D28" s="1" t="s">
        <v>210</v>
      </c>
      <c r="E28" s="1" t="s">
        <v>211</v>
      </c>
      <c r="F28" s="1" t="s">
        <v>212</v>
      </c>
      <c r="G28" s="1" t="s">
        <v>27</v>
      </c>
      <c r="H28" s="1" t="s">
        <v>213</v>
      </c>
      <c r="I28" s="1" t="s">
        <v>153</v>
      </c>
      <c r="J28" s="1" t="s">
        <v>73</v>
      </c>
      <c r="K28" s="1" t="s">
        <v>66</v>
      </c>
      <c r="L28" s="1" t="s">
        <v>31</v>
      </c>
      <c r="M28" s="1" t="s">
        <v>32</v>
      </c>
      <c r="N28" s="1" t="s">
        <v>87</v>
      </c>
      <c r="O28" s="1" t="s">
        <v>58</v>
      </c>
      <c r="P28" s="1" t="s">
        <v>75</v>
      </c>
      <c r="Q28" s="1" t="s">
        <v>36</v>
      </c>
      <c r="R28" s="2" t="str">
        <f>HYPERLINK("https://www.solarquotes.com.au/wp-content/uploads/2023/05/Comp-WINAICO_WST-450NGX-D3_AUS_0824-comp2.pdf","Yes")</f>
        <v>Yes</v>
      </c>
      <c r="S28" s="2" t="str">
        <f>HYPERLINK("https://www.solarquotes.com.au/wp-content/uploads/2023/05/winaico-ngx-warranty.pdf","Yes")</f>
        <v>Yes</v>
      </c>
      <c r="T28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R3" r:id="rId_hyperlink_2" tooltip="Yes" display="Yes"/>
    <hyperlink ref="S3" r:id="rId_hyperlink_3" tooltip="Yes" display="Yes"/>
    <hyperlink ref="T3" r:id="rId_hyperlink_4" tooltip="Here" display="Here"/>
    <hyperlink ref="R4" r:id="rId_hyperlink_5" tooltip="Yes" display="Yes"/>
    <hyperlink ref="S4" r:id="rId_hyperlink_6" tooltip="Yes" display="Yes"/>
    <hyperlink ref="T4" r:id="rId_hyperlink_7" tooltip="Here" display="Here"/>
    <hyperlink ref="R5" r:id="rId_hyperlink_8" tooltip="Yes" display="Yes"/>
    <hyperlink ref="S5" r:id="rId_hyperlink_9" tooltip="Yes" display="Yes"/>
    <hyperlink ref="T5" r:id="rId_hyperlink_10" tooltip="Here" display="Here"/>
    <hyperlink ref="R6" r:id="rId_hyperlink_11" tooltip="Yes" display="Yes"/>
    <hyperlink ref="S6" r:id="rId_hyperlink_12" tooltip="Yes" display="Yes"/>
    <hyperlink ref="T6" r:id="rId_hyperlink_13" tooltip="Here" display="Here"/>
    <hyperlink ref="R7" r:id="rId_hyperlink_14" tooltip="Yes" display="Yes"/>
    <hyperlink ref="S7" r:id="rId_hyperlink_15" tooltip="Yes" display="Yes"/>
    <hyperlink ref="T7" r:id="rId_hyperlink_16" tooltip="Here" display="Here"/>
    <hyperlink ref="R8" r:id="rId_hyperlink_17" tooltip="Yes" display="Yes"/>
    <hyperlink ref="S8" r:id="rId_hyperlink_18" tooltip="Yes" display="Yes"/>
    <hyperlink ref="T8" r:id="rId_hyperlink_19" tooltip="Here" display="Here"/>
    <hyperlink ref="R9" r:id="rId_hyperlink_20" tooltip="Yes" display="Yes"/>
    <hyperlink ref="S9" r:id="rId_hyperlink_21" tooltip="Yes" display="Yes"/>
    <hyperlink ref="T9" r:id="rId_hyperlink_22" tooltip="Here" display="Here"/>
    <hyperlink ref="R10" r:id="rId_hyperlink_23" tooltip="Yes" display="Yes"/>
    <hyperlink ref="S10" r:id="rId_hyperlink_24" tooltip="Yes" display="Yes"/>
    <hyperlink ref="T10" r:id="rId_hyperlink_25" tooltip="Here" display="Here"/>
    <hyperlink ref="R11" r:id="rId_hyperlink_26" tooltip="Yes" display="Yes"/>
    <hyperlink ref="S11" r:id="rId_hyperlink_27" tooltip="Yes" display="Yes"/>
    <hyperlink ref="T11" r:id="rId_hyperlink_28" tooltip="Here" display="Here"/>
    <hyperlink ref="R12" r:id="rId_hyperlink_29" tooltip="Yes" display="Yes"/>
    <hyperlink ref="S12" r:id="rId_hyperlink_30" tooltip="Yes" display="Yes"/>
    <hyperlink ref="T12" r:id="rId_hyperlink_31" tooltip="Here" display="Here"/>
    <hyperlink ref="R13" r:id="rId_hyperlink_32" tooltip="Yes" display="Yes"/>
    <hyperlink ref="S13" r:id="rId_hyperlink_33" tooltip="Yes" display="Yes"/>
    <hyperlink ref="T13" r:id="rId_hyperlink_34" tooltip="Here" display="Here"/>
    <hyperlink ref="R14" r:id="rId_hyperlink_35" tooltip="Yes" display="Yes"/>
    <hyperlink ref="S14" r:id="rId_hyperlink_36" tooltip="Yes" display="Yes"/>
    <hyperlink ref="T14" r:id="rId_hyperlink_37" tooltip="Here" display="Here"/>
    <hyperlink ref="R15" r:id="rId_hyperlink_38" tooltip="Yes" display="Yes"/>
    <hyperlink ref="S15" r:id="rId_hyperlink_39" tooltip="Yes" display="Yes"/>
    <hyperlink ref="T15" r:id="rId_hyperlink_40" tooltip="Here" display="Here"/>
    <hyperlink ref="R16" r:id="rId_hyperlink_41" tooltip="Yes" display="Yes"/>
    <hyperlink ref="T16" r:id="rId_hyperlink_42" tooltip="Here" display="Here"/>
    <hyperlink ref="R17" r:id="rId_hyperlink_43" tooltip="Yes" display="Yes"/>
    <hyperlink ref="S17" r:id="rId_hyperlink_44" tooltip="Yes" display="Yes"/>
    <hyperlink ref="T17" r:id="rId_hyperlink_45" tooltip="Here" display="Here"/>
    <hyperlink ref="R18" r:id="rId_hyperlink_46" tooltip="Yes" display="Yes"/>
    <hyperlink ref="S18" r:id="rId_hyperlink_47" tooltip="Yes" display="Yes"/>
    <hyperlink ref="T18" r:id="rId_hyperlink_48" tooltip="Here" display="Here"/>
    <hyperlink ref="R19" r:id="rId_hyperlink_49" tooltip="Yes" display="Yes"/>
    <hyperlink ref="S19" r:id="rId_hyperlink_50" tooltip="Yes" display="Yes"/>
    <hyperlink ref="T19" r:id="rId_hyperlink_51" tooltip="Here" display="Here"/>
    <hyperlink ref="R20" r:id="rId_hyperlink_52" tooltip="Yes" display="Yes"/>
    <hyperlink ref="S20" r:id="rId_hyperlink_53" tooltip="Yes" display="Yes"/>
    <hyperlink ref="T20" r:id="rId_hyperlink_54" tooltip="Here" display="Here"/>
    <hyperlink ref="R21" r:id="rId_hyperlink_55" tooltip="Yes" display="Yes"/>
    <hyperlink ref="S21" r:id="rId_hyperlink_56" tooltip="Yes" display="Yes"/>
    <hyperlink ref="T21" r:id="rId_hyperlink_57" tooltip="Here" display="Here"/>
    <hyperlink ref="R22" r:id="rId_hyperlink_58" tooltip="Yes" display="Yes"/>
    <hyperlink ref="S22" r:id="rId_hyperlink_59" tooltip="Yes" display="Yes"/>
    <hyperlink ref="T22" r:id="rId_hyperlink_60" tooltip="Here" display="Here"/>
    <hyperlink ref="R23" r:id="rId_hyperlink_61" tooltip="Yes" display="Yes"/>
    <hyperlink ref="S23" r:id="rId_hyperlink_62" tooltip="Yes" display="Yes"/>
    <hyperlink ref="T23" r:id="rId_hyperlink_63" tooltip="Here" display="Here"/>
    <hyperlink ref="R24" r:id="rId_hyperlink_64" tooltip="Yes" display="Yes"/>
    <hyperlink ref="S24" r:id="rId_hyperlink_65" tooltip="Yes" display="Yes"/>
    <hyperlink ref="T24" r:id="rId_hyperlink_66" tooltip="Here" display="Here"/>
    <hyperlink ref="R25" r:id="rId_hyperlink_67" tooltip="Yes" display="Yes"/>
    <hyperlink ref="S25" r:id="rId_hyperlink_68" tooltip="Yes" display="Yes"/>
    <hyperlink ref="T25" r:id="rId_hyperlink_69" tooltip="Here" display="Here"/>
    <hyperlink ref="R26" r:id="rId_hyperlink_70" tooltip="Yes" display="Yes"/>
    <hyperlink ref="S26" r:id="rId_hyperlink_71" tooltip="Yes" display="Yes"/>
    <hyperlink ref="T26" r:id="rId_hyperlink_72" tooltip="Here" display="Here"/>
    <hyperlink ref="R27" r:id="rId_hyperlink_73" tooltip="Yes" display="Yes"/>
    <hyperlink ref="S27" r:id="rId_hyperlink_74" tooltip="Yes" display="Yes"/>
    <hyperlink ref="T27" r:id="rId_hyperlink_75" tooltip="Here" display="Here"/>
    <hyperlink ref="R28" r:id="rId_hyperlink_76" tooltip="Yes" display="Yes"/>
    <hyperlink ref="S28" r:id="rId_hyperlink_77" tooltip="Yes" display="Yes"/>
    <hyperlink ref="T28" r:id="rId_hyperlink_78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2025-04-16T18:52:37+00:00</dcterms:created>
  <dcterms:modified xsi:type="dcterms:W3CDTF">2025-04-16T18:52:37+00:00</dcterms:modified>
  <dc:title>Untitled Spreadsheet</dc:title>
  <dc:description/>
  <dc:subject/>
  <cp:keywords/>
  <cp:category/>
</cp:coreProperties>
</file>